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県中体連スキー専門部データ・資料\県専門部長資料（中沢）\専門部長\全中関係\セクション長宛て\R7全中スキー申込関係（セクション長へ）\"/>
    </mc:Choice>
  </mc:AlternateContent>
  <xr:revisionPtr revIDLastSave="0" documentId="13_ncr:1_{DDAE5048-302D-4760-BF47-193D35CADB72}" xr6:coauthVersionLast="47" xr6:coauthVersionMax="47" xr10:uidLastSave="{00000000-0000-0000-0000-000000000000}"/>
  <bookViews>
    <workbookView xWindow="-110" yWindow="-110" windowWidth="22780" windowHeight="14540" tabRatio="709" activeTab="2" xr2:uid="{00000000-000D-0000-FFFF-FFFF00000000}"/>
  </bookViews>
  <sheets>
    <sheet name="学校別参加者一覧" sheetId="1" r:id="rId1"/>
    <sheet name="料金明細表（学校用）" sheetId="2" r:id="rId2"/>
    <sheet name="料金明細表（コーチ用）" sheetId="4" r:id="rId3"/>
    <sheet name="ユニフォーム注文" sheetId="3" r:id="rId4"/>
  </sheets>
  <definedNames>
    <definedName name="_xlnm.Print_Area" localSheetId="0">学校別参加者一覧!$A$1:$AJ$50</definedName>
    <definedName name="_xlnm.Print_Area" localSheetId="2">'料金明細表（コーチ用）'!$A$1:$O$23</definedName>
    <definedName name="_xlnm.Print_Area" localSheetId="1">'料金明細表（学校用）'!$A$1:$P$42</definedName>
    <definedName name="Z_AEFB161B_77F9_4FDF_B595_029EE05E28EC_.wvu.Cols" localSheetId="0" hidden="1">学校別参加者一覧!$AL:$AL</definedName>
    <definedName name="Z_AEFB161B_77F9_4FDF_B595_029EE05E28EC_.wvu.PrintArea" localSheetId="0" hidden="1">学校別参加者一覧!$A$1:$AJ$39</definedName>
    <definedName name="Z_AEFB161B_77F9_4FDF_B595_029EE05E28EC_.wvu.PrintArea" localSheetId="2" hidden="1">'料金明細表（コーチ用）'!$A$1:$O$23</definedName>
    <definedName name="Z_AEFB161B_77F9_4FDF_B595_029EE05E28EC_.wvu.PrintArea" localSheetId="1" hidden="1">'料金明細表（学校用）'!$A$1:$P$42</definedName>
    <definedName name="Z_C2C9FA5D_0B7A_4696_AFF1_BBCAA1E2CEDF_.wvu.Cols" localSheetId="0" hidden="1">学校別参加者一覧!$AL:$AL</definedName>
    <definedName name="Z_C2C9FA5D_0B7A_4696_AFF1_BBCAA1E2CEDF_.wvu.PrintArea" localSheetId="0" hidden="1">学校別参加者一覧!$A$1:$AJ$39</definedName>
    <definedName name="Z_C2C9FA5D_0B7A_4696_AFF1_BBCAA1E2CEDF_.wvu.PrintArea" localSheetId="2" hidden="1">'料金明細表（コーチ用）'!$A$1:$O$23</definedName>
    <definedName name="Z_C2C9FA5D_0B7A_4696_AFF1_BBCAA1E2CEDF_.wvu.PrintArea" localSheetId="1" hidden="1">'料金明細表（学校用）'!$A$1:$P$42</definedName>
  </definedNames>
  <calcPr calcId="191029"/>
  <customWorkbookViews>
    <customWorkbookView name="user - 個人用ビュー" guid="{AEFB161B-77F9-4FDF-B595-029EE05E28EC}" mergeInterval="0" personalView="1" maximized="1" xWindow="-8" yWindow="-8" windowWidth="1339" windowHeight="744" activeSheetId="1"/>
    <customWorkbookView name="hitoshi - 個人用ビュー" guid="{C2C9FA5D-0B7A-4696-AFF1-BBCAA1E2CEDF}" mergeInterval="0" personalView="1" maximized="1" windowWidth="1916" windowHeight="882" activeSheetId="1"/>
  </customWorkbookViews>
</workbook>
</file>

<file path=xl/calcChain.xml><?xml version="1.0" encoding="utf-8"?>
<calcChain xmlns="http://schemas.openxmlformats.org/spreadsheetml/2006/main">
  <c r="L22" i="2" l="1"/>
  <c r="N22" i="2" s="1"/>
  <c r="N8" i="2"/>
  <c r="N7" i="2"/>
  <c r="B3" i="3"/>
  <c r="F1" i="2"/>
  <c r="G40" i="1"/>
  <c r="N7" i="3"/>
  <c r="N26" i="3" s="1"/>
  <c r="D7" i="3"/>
  <c r="D26" i="3" s="1"/>
  <c r="A7" i="3"/>
  <c r="A26" i="3" s="1"/>
  <c r="E4" i="4"/>
  <c r="A4" i="4"/>
  <c r="E4" i="2"/>
  <c r="A4" i="2"/>
  <c r="K16" i="4"/>
  <c r="M16" i="4" s="1"/>
  <c r="K15" i="4"/>
  <c r="M15" i="4" s="1"/>
  <c r="K14" i="4"/>
  <c r="M14" i="4" s="1"/>
  <c r="K13" i="4"/>
  <c r="M13" i="4" s="1"/>
  <c r="K12" i="4"/>
  <c r="M12" i="4" s="1"/>
  <c r="K11" i="4"/>
  <c r="M11" i="4" s="1"/>
  <c r="K10" i="4"/>
  <c r="M10" i="4" s="1"/>
  <c r="K9" i="4"/>
  <c r="M9" i="4" s="1"/>
  <c r="K8" i="4"/>
  <c r="M8" i="4" s="1"/>
  <c r="G16" i="4"/>
  <c r="G15" i="4"/>
  <c r="G14" i="4"/>
  <c r="G13" i="4"/>
  <c r="G12" i="4"/>
  <c r="G11" i="4"/>
  <c r="G10" i="4"/>
  <c r="G9" i="4"/>
  <c r="G8" i="4"/>
  <c r="L33" i="2"/>
  <c r="L29" i="2"/>
  <c r="L32" i="2"/>
  <c r="N32" i="2" s="1"/>
  <c r="L31" i="2"/>
  <c r="N31" i="2" s="1"/>
  <c r="L30" i="2"/>
  <c r="N30" i="2" s="1"/>
  <c r="L28" i="2"/>
  <c r="N28" i="2" s="1"/>
  <c r="L27" i="2"/>
  <c r="N27" i="2" s="1"/>
  <c r="L26" i="2"/>
  <c r="N26" i="2" s="1"/>
  <c r="L21" i="2"/>
  <c r="N21" i="2" s="1"/>
  <c r="L20" i="2"/>
  <c r="N20" i="2" s="1"/>
  <c r="L19" i="2"/>
  <c r="N19" i="2" s="1"/>
  <c r="J36" i="1"/>
  <c r="H32" i="2"/>
  <c r="H31" i="2"/>
  <c r="H30" i="2"/>
  <c r="H28" i="2"/>
  <c r="H27" i="2"/>
  <c r="H26" i="2"/>
  <c r="H21" i="2"/>
  <c r="H20" i="2"/>
  <c r="H19" i="2"/>
  <c r="AH41" i="1"/>
  <c r="AH40" i="1"/>
  <c r="AE41" i="1"/>
  <c r="AE40" i="1"/>
  <c r="AB41" i="1"/>
  <c r="AB40" i="1"/>
  <c r="Y41" i="1"/>
  <c r="Y40" i="1"/>
  <c r="V41" i="1"/>
  <c r="V40" i="1"/>
  <c r="S41" i="1"/>
  <c r="S40" i="1"/>
  <c r="P41" i="1"/>
  <c r="P40" i="1"/>
  <c r="M41" i="1"/>
  <c r="M40" i="1"/>
  <c r="J41" i="1"/>
  <c r="J40" i="1"/>
  <c r="J35" i="1"/>
  <c r="AH35" i="1"/>
  <c r="AE35" i="1"/>
  <c r="AB35" i="1"/>
  <c r="Y35" i="1"/>
  <c r="V35" i="1"/>
  <c r="S35" i="1"/>
  <c r="P35" i="1"/>
  <c r="M35" i="1"/>
  <c r="AH39" i="1"/>
  <c r="AH38" i="1"/>
  <c r="AH37" i="1"/>
  <c r="AH36" i="1"/>
  <c r="AE39" i="1"/>
  <c r="AE38" i="1"/>
  <c r="AE37" i="1"/>
  <c r="AE36" i="1"/>
  <c r="AB39" i="1"/>
  <c r="AB38" i="1"/>
  <c r="AB37" i="1"/>
  <c r="AB36" i="1"/>
  <c r="Y39" i="1"/>
  <c r="Y38" i="1"/>
  <c r="Y37" i="1"/>
  <c r="Y36" i="1"/>
  <c r="V39" i="1"/>
  <c r="V38" i="1"/>
  <c r="V37" i="1"/>
  <c r="V36" i="1"/>
  <c r="S39" i="1"/>
  <c r="S38" i="1"/>
  <c r="S37" i="1"/>
  <c r="S36" i="1"/>
  <c r="P39" i="1"/>
  <c r="P38" i="1"/>
  <c r="P37" i="1"/>
  <c r="P36" i="1"/>
  <c r="M39" i="1"/>
  <c r="M38" i="1"/>
  <c r="M37" i="1"/>
  <c r="M36" i="1"/>
  <c r="J37" i="1"/>
  <c r="J38" i="1"/>
  <c r="J39" i="1"/>
  <c r="G36" i="1"/>
  <c r="N35" i="2"/>
  <c r="M17" i="4"/>
  <c r="M18" i="4" s="1"/>
  <c r="M20" i="4" s="1"/>
  <c r="N4" i="4"/>
  <c r="F1" i="4"/>
  <c r="G41" i="1"/>
  <c r="G39" i="1"/>
  <c r="G38" i="1"/>
  <c r="G37" i="1"/>
  <c r="B22" i="3"/>
  <c r="O4" i="2"/>
  <c r="N15" i="2"/>
  <c r="N16" i="2" s="1"/>
  <c r="F14" i="3"/>
  <c r="K14" i="3"/>
  <c r="O14" i="3"/>
  <c r="F31" i="3"/>
  <c r="K31" i="3"/>
  <c r="K33" i="3" s="1"/>
  <c r="O31" i="3"/>
  <c r="O33" i="3"/>
  <c r="F32" i="3"/>
  <c r="F33" i="3"/>
  <c r="K32" i="3"/>
  <c r="O32" i="3"/>
  <c r="N23" i="2" l="1"/>
  <c r="AE43" i="1"/>
  <c r="Y43" i="1"/>
  <c r="AH43" i="1"/>
  <c r="N34" i="2"/>
  <c r="V43" i="1"/>
  <c r="P43" i="1"/>
  <c r="AB43" i="1"/>
  <c r="N36" i="2"/>
  <c r="S43" i="1"/>
  <c r="M43" i="1"/>
  <c r="J43" i="1"/>
  <c r="N9" i="2"/>
  <c r="H29" i="2"/>
  <c r="N29" i="2" s="1"/>
  <c r="H33" i="2"/>
  <c r="N33" i="2" s="1"/>
  <c r="N10" i="2"/>
  <c r="N12" i="2" l="1"/>
  <c r="N37" i="2"/>
  <c r="N39" i="2" l="1"/>
</calcChain>
</file>

<file path=xl/sharedStrings.xml><?xml version="1.0" encoding="utf-8"?>
<sst xmlns="http://schemas.openxmlformats.org/spreadsheetml/2006/main" count="368" uniqueCount="134">
  <si>
    <t>学年</t>
    <rPh sb="0" eb="2">
      <t>ガクネン</t>
    </rPh>
    <phoneticPr fontId="2"/>
  </si>
  <si>
    <t>外部コーチ</t>
    <rPh sb="0" eb="2">
      <t>ガイブ</t>
    </rPh>
    <phoneticPr fontId="2"/>
  </si>
  <si>
    <t>夕</t>
    <rPh sb="0" eb="1">
      <t>ユウ</t>
    </rPh>
    <phoneticPr fontId="2"/>
  </si>
  <si>
    <t>参　加　者　名　簿</t>
    <rPh sb="0" eb="1">
      <t>サン</t>
    </rPh>
    <rPh sb="2" eb="3">
      <t>カ</t>
    </rPh>
    <rPh sb="4" eb="5">
      <t>シャ</t>
    </rPh>
    <rPh sb="6" eb="7">
      <t>メイ</t>
    </rPh>
    <rPh sb="8" eb="9">
      <t>ボ</t>
    </rPh>
    <phoneticPr fontId="2"/>
  </si>
  <si>
    <t>期　　　日</t>
    <rPh sb="0" eb="1">
      <t>キ</t>
    </rPh>
    <rPh sb="4" eb="5">
      <t>ヒ</t>
    </rPh>
    <phoneticPr fontId="2"/>
  </si>
  <si>
    <t>参　加　選　手</t>
    <rPh sb="0" eb="1">
      <t>サン</t>
    </rPh>
    <rPh sb="2" eb="3">
      <t>カ</t>
    </rPh>
    <rPh sb="4" eb="5">
      <t>セン</t>
    </rPh>
    <rPh sb="6" eb="7">
      <t>テ</t>
    </rPh>
    <phoneticPr fontId="2"/>
  </si>
  <si>
    <t>氏　　　　名</t>
    <rPh sb="0" eb="1">
      <t>シ</t>
    </rPh>
    <rPh sb="5" eb="6">
      <t>メイ</t>
    </rPh>
    <phoneticPr fontId="2"/>
  </si>
  <si>
    <t>学校℡</t>
    <rPh sb="0" eb="2">
      <t>ガッコウ</t>
    </rPh>
    <phoneticPr fontId="2"/>
  </si>
  <si>
    <t>記載・連絡責任者氏名：</t>
    <rPh sb="0" eb="2">
      <t>キサイ</t>
    </rPh>
    <rPh sb="3" eb="5">
      <t>レンラク</t>
    </rPh>
    <rPh sb="5" eb="7">
      <t>セキニン</t>
    </rPh>
    <rPh sb="7" eb="8">
      <t>シャ</t>
    </rPh>
    <rPh sb="8" eb="10">
      <t>シメイ</t>
    </rPh>
    <phoneticPr fontId="2"/>
  </si>
  <si>
    <t>名</t>
    <rPh sb="0" eb="1">
      <t>メイ</t>
    </rPh>
    <phoneticPr fontId="2"/>
  </si>
  <si>
    <t>宿泊</t>
    <rPh sb="0" eb="2">
      <t>シュクハク</t>
    </rPh>
    <phoneticPr fontId="2"/>
  </si>
  <si>
    <t>食事・宿泊等</t>
    <rPh sb="0" eb="2">
      <t>ショクジ</t>
    </rPh>
    <rPh sb="3" eb="5">
      <t>シュクハク</t>
    </rPh>
    <rPh sb="5" eb="6">
      <t>トウ</t>
    </rPh>
    <phoneticPr fontId="2"/>
  </si>
  <si>
    <t>【　　クロカン　　　ジャンプ　　　アルペン　　】</t>
    <phoneticPr fontId="2"/>
  </si>
  <si>
    <t>№</t>
    <phoneticPr fontId="2"/>
  </si>
  <si>
    <t>性別</t>
    <rPh sb="0" eb="2">
      <t>セイベツ</t>
    </rPh>
    <phoneticPr fontId="6"/>
  </si>
  <si>
    <t>ＳＡＪ登録№</t>
    <rPh sb="3" eb="5">
      <t>トウロク</t>
    </rPh>
    <phoneticPr fontId="6"/>
  </si>
  <si>
    <t>引率教員携帯電話番号：</t>
    <rPh sb="0" eb="2">
      <t>インソツ</t>
    </rPh>
    <rPh sb="2" eb="4">
      <t>キョウイン</t>
    </rPh>
    <rPh sb="4" eb="6">
      <t>ケイタイ</t>
    </rPh>
    <rPh sb="6" eb="8">
      <t>デンワ</t>
    </rPh>
    <rPh sb="8" eb="10">
      <t>バンゴウ</t>
    </rPh>
    <phoneticPr fontId="2"/>
  </si>
  <si>
    <t>記載責任者携帯電話番号：</t>
    <rPh sb="0" eb="2">
      <t>キサイ</t>
    </rPh>
    <rPh sb="2" eb="5">
      <t>セキニンシャ</t>
    </rPh>
    <rPh sb="5" eb="7">
      <t>ケイタイ</t>
    </rPh>
    <rPh sb="7" eb="9">
      <t>デンワ</t>
    </rPh>
    <rPh sb="9" eb="11">
      <t>バンゴウ</t>
    </rPh>
    <phoneticPr fontId="2"/>
  </si>
  <si>
    <t>日</t>
    <rPh sb="0" eb="1">
      <t>ニチ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</si>
  <si>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</si>
  <si>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</si>
  <si>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立</t>
    <rPh sb="0" eb="1">
      <t>リツ</t>
    </rPh>
    <phoneticPr fontId="2"/>
  </si>
  <si>
    <t>中学校</t>
    <rPh sb="0" eb="3">
      <t>チュウガッコウ</t>
    </rPh>
    <phoneticPr fontId="2"/>
  </si>
  <si>
    <t>）</t>
    <phoneticPr fontId="2"/>
  </si>
  <si>
    <t>男　子　選　手</t>
    <rPh sb="0" eb="1">
      <t>オトコ</t>
    </rPh>
    <rPh sb="2" eb="3">
      <t>コ</t>
    </rPh>
    <rPh sb="4" eb="5">
      <t>セン</t>
    </rPh>
    <rPh sb="6" eb="7">
      <t>テ</t>
    </rPh>
    <phoneticPr fontId="2"/>
  </si>
  <si>
    <t>女　子　選　手</t>
    <rPh sb="0" eb="1">
      <t>オンナ</t>
    </rPh>
    <rPh sb="2" eb="3">
      <t>コ</t>
    </rPh>
    <rPh sb="4" eb="5">
      <t>セン</t>
    </rPh>
    <rPh sb="6" eb="7">
      <t>テ</t>
    </rPh>
    <phoneticPr fontId="2"/>
  </si>
  <si>
    <t>（</t>
    <phoneticPr fontId="2"/>
  </si>
  <si>
    <t>提出用 ･ 学校用控え</t>
    <rPh sb="0" eb="2">
      <t>テイシュツ</t>
    </rPh>
    <rPh sb="2" eb="3">
      <t>ヨウ</t>
    </rPh>
    <rPh sb="6" eb="8">
      <t>ガッコウ</t>
    </rPh>
    <rPh sb="8" eb="9">
      <t>ヨウ</t>
    </rPh>
    <rPh sb="9" eb="10">
      <t>ヒカ</t>
    </rPh>
    <phoneticPr fontId="2"/>
  </si>
  <si>
    <t>全国中学校スキー大会　学校別参加者一覧表　　【セクション別】</t>
    <rPh sb="0" eb="2">
      <t>ゼンコク</t>
    </rPh>
    <rPh sb="2" eb="5">
      <t>チュウガッコウ</t>
    </rPh>
    <rPh sb="8" eb="10">
      <t>タイカイ</t>
    </rPh>
    <rPh sb="11" eb="14">
      <t>ガッコウベツ</t>
    </rPh>
    <rPh sb="14" eb="17">
      <t>サンカシャ</t>
    </rPh>
    <rPh sb="17" eb="20">
      <t>イチランヒョウ</t>
    </rPh>
    <rPh sb="28" eb="29">
      <t>ベツ</t>
    </rPh>
    <phoneticPr fontId="2"/>
  </si>
  <si>
    <t>第</t>
    <rPh sb="0" eb="1">
      <t>ダイ</t>
    </rPh>
    <phoneticPr fontId="2"/>
  </si>
  <si>
    <t>回</t>
    <rPh sb="0" eb="1">
      <t>カイ</t>
    </rPh>
    <phoneticPr fontId="2"/>
  </si>
  <si>
    <t>申込者控用</t>
  </si>
  <si>
    <r>
      <t>※品物は全中事前合宿で渡す予定です。支払については全中の宿舎にて現金でお願いします。</t>
    </r>
    <r>
      <rPr>
        <sz val="10.5"/>
        <color indexed="8"/>
        <rFont val="ＭＳ 明朝"/>
        <family val="1"/>
        <charset val="128"/>
      </rPr>
      <t>　　　　</t>
    </r>
  </si>
  <si>
    <t>提　出　用</t>
  </si>
  <si>
    <t>立</t>
    <rPh sb="0" eb="1">
      <t>タ</t>
    </rPh>
    <phoneticPr fontId="2"/>
  </si>
  <si>
    <t>クロカン</t>
    <phoneticPr fontId="2"/>
  </si>
  <si>
    <t>ジャンプ</t>
    <phoneticPr fontId="2"/>
  </si>
  <si>
    <t>アルペン</t>
    <phoneticPr fontId="2"/>
  </si>
  <si>
    <t>記載責任者氏名：</t>
    <rPh sb="0" eb="2">
      <t>キサイ</t>
    </rPh>
    <rPh sb="2" eb="5">
      <t>セキニンシャ</t>
    </rPh>
    <rPh sb="5" eb="7">
      <t>シメイ</t>
    </rPh>
    <phoneticPr fontId="2"/>
  </si>
  <si>
    <t>（○で囲む）</t>
    <rPh sb="3" eb="4">
      <t>カコ</t>
    </rPh>
    <phoneticPr fontId="2"/>
  </si>
  <si>
    <t>Mサイズ</t>
    <phoneticPr fontId="2"/>
  </si>
  <si>
    <t>Lサイズ</t>
    <phoneticPr fontId="2"/>
  </si>
  <si>
    <t>Oサイズ</t>
    <phoneticPr fontId="2"/>
  </si>
  <si>
    <t>引率：</t>
    <rPh sb="0" eb="2">
      <t>インソツ</t>
    </rPh>
    <phoneticPr fontId="2"/>
  </si>
  <si>
    <t>生徒：</t>
    <rPh sb="0" eb="2">
      <t>セイト</t>
    </rPh>
    <phoneticPr fontId="2"/>
  </si>
  <si>
    <t>合計：</t>
    <rPh sb="0" eb="2">
      <t>ゴウケイ</t>
    </rPh>
    <phoneticPr fontId="2"/>
  </si>
  <si>
    <r>
      <t xml:space="preserve">  </t>
    </r>
    <r>
      <rPr>
        <b/>
        <sz val="18"/>
        <color indexed="8"/>
        <rFont val="ＭＳ Ｐ明朝"/>
        <family val="1"/>
        <charset val="128"/>
      </rPr>
      <t>注　文　数</t>
    </r>
    <r>
      <rPr>
        <b/>
        <sz val="10.5"/>
        <color indexed="8"/>
        <rFont val="ＭＳ Ｐ明朝"/>
        <family val="1"/>
        <charset val="128"/>
      </rPr>
      <t xml:space="preserve">
（引率者＋生徒数）</t>
    </r>
    <phoneticPr fontId="2"/>
  </si>
  <si>
    <t>提出用 ・ 学校控</t>
    <rPh sb="0" eb="1">
      <t>ツツミ</t>
    </rPh>
    <rPh sb="1" eb="2">
      <t>デ</t>
    </rPh>
    <rPh sb="2" eb="3">
      <t>ヨウ</t>
    </rPh>
    <rPh sb="6" eb="8">
      <t>ガッコウ</t>
    </rPh>
    <rPh sb="8" eb="9">
      <t>ヒカ</t>
    </rPh>
    <phoneticPr fontId="2"/>
  </si>
  <si>
    <t>（　クロカン　・　ジャンプ　・　アルペン　）</t>
    <phoneticPr fontId="2"/>
  </si>
  <si>
    <t>記載責任者：</t>
    <rPh sb="0" eb="2">
      <t>キサイ</t>
    </rPh>
    <rPh sb="2" eb="5">
      <t>セキニンシャ</t>
    </rPh>
    <phoneticPr fontId="2"/>
  </si>
  <si>
    <t>項　　　　目</t>
    <rPh sb="0" eb="1">
      <t>コウ</t>
    </rPh>
    <rPh sb="5" eb="6">
      <t>メ</t>
    </rPh>
    <phoneticPr fontId="2"/>
  </si>
  <si>
    <t>計　算　の　基　礎</t>
    <rPh sb="0" eb="1">
      <t>ケイ</t>
    </rPh>
    <rPh sb="2" eb="3">
      <t>サン</t>
    </rPh>
    <rPh sb="6" eb="7">
      <t>モト</t>
    </rPh>
    <rPh sb="8" eb="9">
      <t>イシズエ</t>
    </rPh>
    <phoneticPr fontId="2"/>
  </si>
  <si>
    <t>合　計　金　額</t>
    <rPh sb="0" eb="1">
      <t>ゴウ</t>
    </rPh>
    <rPh sb="2" eb="3">
      <t>ケイ</t>
    </rPh>
    <rPh sb="4" eb="5">
      <t>キン</t>
    </rPh>
    <rPh sb="6" eb="7">
      <t>ガク</t>
    </rPh>
    <phoneticPr fontId="2"/>
  </si>
  <si>
    <t>備　　　考</t>
    <rPh sb="0" eb="1">
      <t>ビ</t>
    </rPh>
    <rPh sb="4" eb="5">
      <t>コウ</t>
    </rPh>
    <phoneticPr fontId="2"/>
  </si>
  <si>
    <t>ウェア・キャップ</t>
    <phoneticPr fontId="2"/>
  </si>
  <si>
    <t>名×</t>
    <rPh sb="0" eb="1">
      <t>メイ</t>
    </rPh>
    <phoneticPr fontId="2"/>
  </si>
  <si>
    <t>円</t>
    <rPh sb="0" eb="1">
      <t>エン</t>
    </rPh>
    <phoneticPr fontId="2"/>
  </si>
  <si>
    <t>全国大会宿舎にて徴収します。　</t>
    <phoneticPr fontId="2"/>
  </si>
  <si>
    <t>参　　加　　料</t>
    <rPh sb="0" eb="1">
      <t>サン</t>
    </rPh>
    <rPh sb="3" eb="4">
      <t>カ</t>
    </rPh>
    <rPh sb="6" eb="7">
      <t>リョウ</t>
    </rPh>
    <phoneticPr fontId="2"/>
  </si>
  <si>
    <t>人×</t>
    <rPh sb="0" eb="1">
      <t>ニン</t>
    </rPh>
    <phoneticPr fontId="2"/>
  </si>
  <si>
    <t>選手１人につき４、０００円</t>
    <rPh sb="0" eb="2">
      <t>センシュ</t>
    </rPh>
    <rPh sb="2" eb="4">
      <t>ヒトリ</t>
    </rPh>
    <rPh sb="12" eb="13">
      <t>エン</t>
    </rPh>
    <phoneticPr fontId="2"/>
  </si>
  <si>
    <t>プ ロ グ ラ ム</t>
  </si>
  <si>
    <t>冊×</t>
    <rPh sb="0" eb="1">
      <t>サツ</t>
    </rPh>
    <phoneticPr fontId="2"/>
  </si>
  <si>
    <t>公 式 記 録 集</t>
    <rPh sb="0" eb="1">
      <t>オオヤケ</t>
    </rPh>
    <rPh sb="2" eb="3">
      <t>シキ</t>
    </rPh>
    <rPh sb="4" eb="5">
      <t>キ</t>
    </rPh>
    <rPh sb="6" eb="7">
      <t>ロク</t>
    </rPh>
    <rPh sb="8" eb="9">
      <t>シュウ</t>
    </rPh>
    <phoneticPr fontId="2"/>
  </si>
  <si>
    <t>事務費・通信費</t>
    <rPh sb="0" eb="3">
      <t>ジムヒ</t>
    </rPh>
    <rPh sb="4" eb="7">
      <t>ツウシンヒ</t>
    </rPh>
    <phoneticPr fontId="2"/>
  </si>
  <si>
    <t>参加計画書作成費、送料、通信費等</t>
    <rPh sb="0" eb="2">
      <t>サンカ</t>
    </rPh>
    <rPh sb="2" eb="5">
      <t>ケイカクショ</t>
    </rPh>
    <rPh sb="5" eb="7">
      <t>サクセイ</t>
    </rPh>
    <rPh sb="7" eb="8">
      <t>ヒ</t>
    </rPh>
    <rPh sb="9" eb="11">
      <t>ソウリョウ</t>
    </rPh>
    <rPh sb="12" eb="15">
      <t>ツウシンヒ</t>
    </rPh>
    <rPh sb="15" eb="16">
      <t>ナド</t>
    </rPh>
    <phoneticPr fontId="2"/>
  </si>
  <si>
    <t>各セクションごとの申込時に徴収します。　</t>
    <phoneticPr fontId="2"/>
  </si>
  <si>
    <t>(ｂ)</t>
    <phoneticPr fontId="2"/>
  </si>
  <si>
    <t>円×</t>
    <rPh sb="0" eb="1">
      <t>エン</t>
    </rPh>
    <phoneticPr fontId="2"/>
  </si>
  <si>
    <t>泊</t>
    <rPh sb="0" eb="1">
      <t>ハク</t>
    </rPh>
    <phoneticPr fontId="2"/>
  </si>
  <si>
    <t>食</t>
    <rPh sb="0" eb="1">
      <t>ショク</t>
    </rPh>
    <phoneticPr fontId="2"/>
  </si>
  <si>
    <t>小計　（現地へ持参する金額）</t>
    <phoneticPr fontId="2"/>
  </si>
  <si>
    <t>(C)</t>
    <phoneticPr fontId="2"/>
  </si>
  <si>
    <t xml:space="preserve">         現地へ持参する</t>
    <phoneticPr fontId="2"/>
  </si>
  <si>
    <t>合　　　計</t>
    <rPh sb="0" eb="1">
      <t>ゴウ</t>
    </rPh>
    <rPh sb="4" eb="5">
      <t>ケイ</t>
    </rPh>
    <phoneticPr fontId="2"/>
  </si>
  <si>
    <t>　予備費は参加校で用意してください。</t>
    <rPh sb="1" eb="4">
      <t>ヨビヒ</t>
    </rPh>
    <rPh sb="5" eb="7">
      <t>サンカ</t>
    </rPh>
    <rPh sb="7" eb="8">
      <t>コウ</t>
    </rPh>
    <rPh sb="9" eb="11">
      <t>ヨウイ</t>
    </rPh>
    <phoneticPr fontId="2"/>
  </si>
  <si>
    <t>〔注意〕</t>
    <rPh sb="1" eb="3">
      <t>チュウイ</t>
    </rPh>
    <phoneticPr fontId="2"/>
  </si>
  <si>
    <t>・</t>
    <phoneticPr fontId="2"/>
  </si>
  <si>
    <t>　　　　　　　</t>
    <phoneticPr fontId="2"/>
  </si>
  <si>
    <t>（・2部印刷して1部を提出　　　・提出種別を○で囲む）</t>
    <rPh sb="3" eb="4">
      <t>ブ</t>
    </rPh>
    <rPh sb="4" eb="6">
      <t>インサツ</t>
    </rPh>
    <rPh sb="9" eb="10">
      <t>ブ</t>
    </rPh>
    <rPh sb="11" eb="13">
      <t>テイシュツ</t>
    </rPh>
    <rPh sb="17" eb="19">
      <t>テイシュツ</t>
    </rPh>
    <rPh sb="19" eb="21">
      <t>シュベツ</t>
    </rPh>
    <rPh sb="24" eb="25">
      <t>カコ</t>
    </rPh>
    <phoneticPr fontId="2"/>
  </si>
  <si>
    <t>○</t>
    <phoneticPr fontId="2"/>
  </si>
  <si>
    <t>のセルに数値を入力してください。金額は自動計算されます。</t>
    <rPh sb="4" eb="6">
      <t>スウチ</t>
    </rPh>
    <rPh sb="7" eb="9">
      <t>ニュウリョク</t>
    </rPh>
    <rPh sb="16" eb="18">
      <t>キンガク</t>
    </rPh>
    <rPh sb="19" eb="21">
      <t>ジドウ</t>
    </rPh>
    <rPh sb="21" eb="23">
      <t>ケイサン</t>
    </rPh>
    <phoneticPr fontId="2"/>
  </si>
  <si>
    <t>ユニフォーム・帽子代</t>
    <rPh sb="7" eb="9">
      <t>ボウシ</t>
    </rPh>
    <rPh sb="9" eb="10">
      <t>ダイ</t>
    </rPh>
    <phoneticPr fontId="2"/>
  </si>
  <si>
    <r>
      <t xml:space="preserve">栄養費（泊数 + １）
</t>
    </r>
    <r>
      <rPr>
        <sz val="12"/>
        <rFont val="ＭＳ Ｐ明朝"/>
        <family val="1"/>
        <charset val="128"/>
      </rPr>
      <t>(参加校の計画で宿泊日数により金額が異なる）</t>
    </r>
    <rPh sb="0" eb="1">
      <t>エイ</t>
    </rPh>
    <rPh sb="1" eb="2">
      <t>マモル</t>
    </rPh>
    <rPh sb="2" eb="3">
      <t>ヒ</t>
    </rPh>
    <rPh sb="4" eb="5">
      <t>ハク</t>
    </rPh>
    <rPh sb="5" eb="6">
      <t>スウ</t>
    </rPh>
    <phoneticPr fontId="2"/>
  </si>
  <si>
    <t>＊２部印刷し、１部は参加申込と同時に提出、１部は控えとして保管。</t>
    <rPh sb="2" eb="3">
      <t>ブ</t>
    </rPh>
    <rPh sb="3" eb="5">
      <t>インサツ</t>
    </rPh>
    <rPh sb="8" eb="9">
      <t>ブ</t>
    </rPh>
    <rPh sb="10" eb="12">
      <t>サンカ</t>
    </rPh>
    <rPh sb="12" eb="14">
      <t>モウシコミ</t>
    </rPh>
    <rPh sb="15" eb="17">
      <t>ドウジ</t>
    </rPh>
    <rPh sb="18" eb="20">
      <t>テイシュツ</t>
    </rPh>
    <rPh sb="22" eb="23">
      <t>ブ</t>
    </rPh>
    <rPh sb="24" eb="25">
      <t>ヒカ</t>
    </rPh>
    <rPh sb="29" eb="31">
      <t>ホカン</t>
    </rPh>
    <phoneticPr fontId="2"/>
  </si>
  <si>
    <t>リフト代（アルペン）</t>
    <rPh sb="3" eb="4">
      <t>ダイ</t>
    </rPh>
    <phoneticPr fontId="2"/>
  </si>
  <si>
    <t>$+BA12$+BU12$+CU12$</t>
    <phoneticPr fontId="2"/>
  </si>
  <si>
    <t>校×</t>
    <rPh sb="0" eb="1">
      <t>コウ</t>
    </rPh>
    <phoneticPr fontId="2"/>
  </si>
  <si>
    <t>選手</t>
    <rPh sb="0" eb="2">
      <t>センシュ</t>
    </rPh>
    <phoneticPr fontId="2"/>
  </si>
  <si>
    <t>大会参加費　等</t>
    <rPh sb="0" eb="2">
      <t>タイカイ</t>
    </rPh>
    <rPh sb="2" eb="4">
      <t>サンカ</t>
    </rPh>
    <rPh sb="4" eb="5">
      <t>ヒ</t>
    </rPh>
    <rPh sb="6" eb="7">
      <t>トウ</t>
    </rPh>
    <phoneticPr fontId="2"/>
  </si>
  <si>
    <t>宿泊・リフト代　等</t>
    <rPh sb="0" eb="2">
      <t>シュクハク</t>
    </rPh>
    <rPh sb="6" eb="7">
      <t>ダイ</t>
    </rPh>
    <rPh sb="8" eb="9">
      <t>トウ</t>
    </rPh>
    <phoneticPr fontId="2"/>
  </si>
  <si>
    <t>引率教員
部活動指導員</t>
    <rPh sb="0" eb="2">
      <t>インソツ</t>
    </rPh>
    <rPh sb="2" eb="4">
      <t>キョウイン</t>
    </rPh>
    <rPh sb="6" eb="9">
      <t>ブカツドウ</t>
    </rPh>
    <rPh sb="9" eb="12">
      <t>シドウイン</t>
    </rPh>
    <phoneticPr fontId="2"/>
  </si>
  <si>
    <t>男性引率（教職員・部活動指導員）</t>
    <rPh sb="0" eb="2">
      <t>ダンセイ</t>
    </rPh>
    <rPh sb="2" eb="4">
      <t>インソツ</t>
    </rPh>
    <rPh sb="5" eb="8">
      <t>キョウショクイン</t>
    </rPh>
    <rPh sb="9" eb="12">
      <t>ブカツドウ</t>
    </rPh>
    <rPh sb="12" eb="15">
      <t>シドウイン</t>
    </rPh>
    <phoneticPr fontId="2"/>
  </si>
  <si>
    <t>女性引率（教職員・部活動指導員）</t>
    <rPh sb="0" eb="2">
      <t>ジョセイ</t>
    </rPh>
    <rPh sb="2" eb="4">
      <t>インソツ</t>
    </rPh>
    <rPh sb="5" eb="8">
      <t>キョウショクイン</t>
    </rPh>
    <rPh sb="9" eb="12">
      <t>ブカツドウ</t>
    </rPh>
    <rPh sb="12" eb="15">
      <t>シドウイン</t>
    </rPh>
    <phoneticPr fontId="2"/>
  </si>
  <si>
    <t>男性外部コーチ</t>
    <rPh sb="0" eb="2">
      <t>ダンセイ</t>
    </rPh>
    <rPh sb="2" eb="4">
      <t>ガイブ</t>
    </rPh>
    <phoneticPr fontId="2"/>
  </si>
  <si>
    <t>女性外部コーチ</t>
    <rPh sb="0" eb="2">
      <t>ジョセイ</t>
    </rPh>
    <rPh sb="2" eb="4">
      <t>ガイブ</t>
    </rPh>
    <phoneticPr fontId="2"/>
  </si>
  <si>
    <t>引率教員
部活動指導員</t>
    <rPh sb="0" eb="2">
      <t>インソツ</t>
    </rPh>
    <rPh sb="2" eb="4">
      <t>キョウイン</t>
    </rPh>
    <rPh sb="5" eb="11">
      <t>ブカツドウシドウイン</t>
    </rPh>
    <phoneticPr fontId="2"/>
  </si>
  <si>
    <t>全中スキー大会　新潟県チームユニフォーム　注文票</t>
    <phoneticPr fontId="2"/>
  </si>
  <si>
    <t>朝</t>
    <rPh sb="0" eb="1">
      <t>アサ</t>
    </rPh>
    <phoneticPr fontId="2"/>
  </si>
  <si>
    <t>(ａ)</t>
    <phoneticPr fontId="2"/>
  </si>
  <si>
    <r>
      <t>全国中学校スキー大会・料金明細票</t>
    </r>
    <r>
      <rPr>
        <b/>
        <sz val="24"/>
        <rFont val="HG創英角ｺﾞｼｯｸUB"/>
        <family val="3"/>
        <charset val="128"/>
      </rPr>
      <t>（外部コーチ用）</t>
    </r>
    <rPh sb="0" eb="1">
      <t>ゼン</t>
    </rPh>
    <rPh sb="1" eb="2">
      <t>クニ</t>
    </rPh>
    <rPh sb="2" eb="3">
      <t>ナカ</t>
    </rPh>
    <rPh sb="3" eb="4">
      <t>ガク</t>
    </rPh>
    <rPh sb="4" eb="5">
      <t>コウ</t>
    </rPh>
    <rPh sb="8" eb="9">
      <t>ダイ</t>
    </rPh>
    <rPh sb="9" eb="10">
      <t>カイ</t>
    </rPh>
    <rPh sb="11" eb="13">
      <t>リョウキン</t>
    </rPh>
    <rPh sb="13" eb="14">
      <t>メイ</t>
    </rPh>
    <rPh sb="14" eb="15">
      <t>ホソ</t>
    </rPh>
    <rPh sb="15" eb="16">
      <t>ヒョウ</t>
    </rPh>
    <rPh sb="22" eb="23">
      <t>ヨウ</t>
    </rPh>
    <phoneticPr fontId="2"/>
  </si>
  <si>
    <r>
      <t>全国中学校スキー大会・料金明細票</t>
    </r>
    <r>
      <rPr>
        <b/>
        <sz val="24"/>
        <rFont val="HG創英角ｺﾞｼｯｸUB"/>
        <family val="3"/>
        <charset val="128"/>
      </rPr>
      <t>（学校用）</t>
    </r>
    <rPh sb="0" eb="1">
      <t>ゼン</t>
    </rPh>
    <rPh sb="1" eb="2">
      <t>クニ</t>
    </rPh>
    <rPh sb="2" eb="3">
      <t>ナカ</t>
    </rPh>
    <rPh sb="3" eb="4">
      <t>ガク</t>
    </rPh>
    <rPh sb="4" eb="5">
      <t>コウ</t>
    </rPh>
    <rPh sb="8" eb="9">
      <t>ダイ</t>
    </rPh>
    <rPh sb="9" eb="10">
      <t>カイ</t>
    </rPh>
    <rPh sb="11" eb="13">
      <t>リョウキン</t>
    </rPh>
    <rPh sb="13" eb="14">
      <t>メイ</t>
    </rPh>
    <rPh sb="14" eb="15">
      <t>ホソ</t>
    </rPh>
    <rPh sb="15" eb="16">
      <t>ヒョウ</t>
    </rPh>
    <rPh sb="17" eb="19">
      <t>ガッコウ</t>
    </rPh>
    <rPh sb="19" eb="20">
      <t>ヨウ</t>
    </rPh>
    <phoneticPr fontId="2"/>
  </si>
  <si>
    <t>外部コーチ１</t>
    <rPh sb="0" eb="2">
      <t>ガイブ</t>
    </rPh>
    <phoneticPr fontId="2"/>
  </si>
  <si>
    <t>外部コーチ２</t>
    <rPh sb="0" eb="2">
      <t>ガイブ</t>
    </rPh>
    <phoneticPr fontId="2"/>
  </si>
  <si>
    <t>外部コーチ３</t>
    <rPh sb="0" eb="2">
      <t>ガイブ</t>
    </rPh>
    <phoneticPr fontId="2"/>
  </si>
  <si>
    <t>日　別　　宿　泊　者　数</t>
    <rPh sb="0" eb="1">
      <t>ヒ</t>
    </rPh>
    <rPh sb="2" eb="3">
      <t>ベツ</t>
    </rPh>
    <rPh sb="5" eb="6">
      <t>ヤド</t>
    </rPh>
    <rPh sb="7" eb="8">
      <t>トマリ</t>
    </rPh>
    <rPh sb="9" eb="10">
      <t>モノ</t>
    </rPh>
    <rPh sb="11" eb="12">
      <t>スウ</t>
    </rPh>
    <phoneticPr fontId="2"/>
  </si>
  <si>
    <t>合計　（現地へ持参する金額）</t>
    <rPh sb="0" eb="2">
      <t>ゴウケイ</t>
    </rPh>
    <phoneticPr fontId="2"/>
  </si>
  <si>
    <t>宿舎で徴収します。</t>
    <phoneticPr fontId="2"/>
  </si>
  <si>
    <t>雑　費</t>
    <rPh sb="0" eb="1">
      <t>ザツ</t>
    </rPh>
    <rPh sb="2" eb="3">
      <t>ヒ</t>
    </rPh>
    <phoneticPr fontId="2"/>
  </si>
  <si>
    <r>
      <t xml:space="preserve">昼食代（泊数と同じ回数）
</t>
    </r>
    <r>
      <rPr>
        <sz val="12"/>
        <rFont val="ＭＳ Ｐ明朝"/>
        <family val="1"/>
        <charset val="128"/>
      </rPr>
      <t>(参加校の計画で宿泊日数により金額が異なる）</t>
    </r>
    <rPh sb="0" eb="1">
      <t>ヒル</t>
    </rPh>
    <rPh sb="1" eb="2">
      <t>ショク</t>
    </rPh>
    <rPh sb="2" eb="3">
      <t>ダイ</t>
    </rPh>
    <rPh sb="4" eb="5">
      <t>ハク</t>
    </rPh>
    <rPh sb="5" eb="6">
      <t>スウ</t>
    </rPh>
    <rPh sb="7" eb="8">
      <t>オナ</t>
    </rPh>
    <rPh sb="9" eb="11">
      <t>カイスウ</t>
    </rPh>
    <phoneticPr fontId="2"/>
  </si>
  <si>
    <r>
      <t xml:space="preserve">宿泊代
</t>
    </r>
    <r>
      <rPr>
        <sz val="12"/>
        <rFont val="ＭＳ Ｐ明朝"/>
        <family val="1"/>
        <charset val="128"/>
      </rPr>
      <t>(参加校の計画で宿泊日数により金額が異なる）</t>
    </r>
    <rPh sb="0" eb="1">
      <t>ヤド</t>
    </rPh>
    <rPh sb="1" eb="2">
      <t>ハク</t>
    </rPh>
    <rPh sb="2" eb="3">
      <t>ダイ</t>
    </rPh>
    <phoneticPr fontId="2"/>
  </si>
  <si>
    <r>
      <rPr>
        <sz val="14"/>
        <rFont val="ＭＳ Ｐ明朝"/>
        <family val="1"/>
        <charset val="128"/>
      </rPr>
      <t>ポンチョ・キャップで
 １7，60０円（税込）</t>
    </r>
    <r>
      <rPr>
        <sz val="11"/>
        <rFont val="ＭＳ Ｐ明朝"/>
        <family val="1"/>
        <charset val="128"/>
      </rPr>
      <t xml:space="preserve">
※ｷｬｯﾌﾟはﾌﾘｰｻｲｽﾞです</t>
    </r>
    <phoneticPr fontId="2"/>
  </si>
  <si>
    <r>
      <rPr>
        <sz val="14"/>
        <color indexed="8"/>
        <rFont val="ＭＳ Ｐ明朝"/>
        <family val="1"/>
        <charset val="128"/>
      </rPr>
      <t>ポンチョ・キャップで
 １７，６００円（税込）</t>
    </r>
    <r>
      <rPr>
        <sz val="11"/>
        <color indexed="8"/>
        <rFont val="ＭＳ Ｐ明朝"/>
        <family val="1"/>
        <charset val="128"/>
      </rPr>
      <t xml:space="preserve">
※ｷｬｯﾌﾟはﾌﾘｰｻｲｽﾞです</t>
    </r>
    <phoneticPr fontId="2"/>
  </si>
  <si>
    <t>5</t>
    <phoneticPr fontId="2"/>
  </si>
  <si>
    <t>6</t>
    <phoneticPr fontId="2"/>
  </si>
  <si>
    <t>昼食代　リフト代　等</t>
    <rPh sb="0" eb="2">
      <t>チュウショク</t>
    </rPh>
    <rPh sb="2" eb="3">
      <t>ダイ</t>
    </rPh>
    <rPh sb="7" eb="8">
      <t>ダイ</t>
    </rPh>
    <rPh sb="9" eb="10">
      <t>トウ</t>
    </rPh>
    <phoneticPr fontId="2"/>
  </si>
  <si>
    <t>(c)</t>
    <phoneticPr fontId="2"/>
  </si>
  <si>
    <t>事前に振り込みになります。</t>
    <rPh sb="0" eb="2">
      <t>ジゼン</t>
    </rPh>
    <rPh sb="3" eb="4">
      <t>フ</t>
    </rPh>
    <rPh sb="5" eb="6">
      <t>コ</t>
    </rPh>
    <phoneticPr fontId="2"/>
  </si>
  <si>
    <t>(ｄ)</t>
    <phoneticPr fontId="2"/>
  </si>
  <si>
    <t>(a)＋(b)＋(c)+(d)</t>
    <phoneticPr fontId="2"/>
  </si>
  <si>
    <t>4</t>
    <phoneticPr fontId="2"/>
  </si>
  <si>
    <t>選手（4日分）</t>
    <rPh sb="0" eb="2">
      <t>センシュ</t>
    </rPh>
    <rPh sb="4" eb="5">
      <t>ニチ</t>
    </rPh>
    <rPh sb="5" eb="6">
      <t>ブン</t>
    </rPh>
    <phoneticPr fontId="2"/>
  </si>
  <si>
    <t>引率教員・部活動指導員（４日分）</t>
    <rPh sb="0" eb="2">
      <t>インソツ</t>
    </rPh>
    <rPh sb="2" eb="4">
      <t>キョウイン</t>
    </rPh>
    <rPh sb="5" eb="11">
      <t>ブカツドウシドウイン</t>
    </rPh>
    <rPh sb="13" eb="14">
      <t>ニチ</t>
    </rPh>
    <rPh sb="14" eb="15">
      <t>ブン</t>
    </rPh>
    <phoneticPr fontId="2"/>
  </si>
  <si>
    <t>外部コーチ（４日分）</t>
    <rPh sb="0" eb="2">
      <t>ガイブ</t>
    </rPh>
    <rPh sb="7" eb="8">
      <t>ニチ</t>
    </rPh>
    <rPh sb="8" eb="9">
      <t>ブン</t>
    </rPh>
    <phoneticPr fontId="2"/>
  </si>
  <si>
    <t>2</t>
    <phoneticPr fontId="2"/>
  </si>
  <si>
    <t>3</t>
    <phoneticPr fontId="2"/>
  </si>
  <si>
    <t xml:space="preserve">
</t>
    <phoneticPr fontId="2"/>
  </si>
  <si>
    <t>県ユニフォーム</t>
    <rPh sb="0" eb="1">
      <t>ケン</t>
    </rPh>
    <phoneticPr fontId="2"/>
  </si>
  <si>
    <t>（                  　）</t>
    <phoneticPr fontId="2"/>
  </si>
  <si>
    <t>（　                  ）</t>
    <phoneticPr fontId="2"/>
  </si>
  <si>
    <t>1</t>
    <phoneticPr fontId="2"/>
  </si>
  <si>
    <t>整　備　協　力　金</t>
    <rPh sb="0" eb="1">
      <t>ヒトシ</t>
    </rPh>
    <rPh sb="2" eb="3">
      <t>ビ</t>
    </rPh>
    <rPh sb="4" eb="5">
      <t>キョウ</t>
    </rPh>
    <rPh sb="6" eb="7">
      <t>チカラ</t>
    </rPh>
    <rPh sb="8" eb="9">
      <t>キン</t>
    </rPh>
    <phoneticPr fontId="2"/>
  </si>
  <si>
    <t>≪注意≫
宿泊費は１月22日（木）までに
新潟県中体連が指定する口座に振り込んでください。（全中申込時に説明文書配付）</t>
    <rPh sb="16" eb="17">
      <t>モク</t>
    </rPh>
    <rPh sb="47" eb="51">
      <t>ゼンチュウモウシコミ</t>
    </rPh>
    <rPh sb="51" eb="52">
      <t>ジ</t>
    </rPh>
    <rPh sb="53" eb="55">
      <t>セツメイ</t>
    </rPh>
    <rPh sb="55" eb="57">
      <t>ブンショ</t>
    </rPh>
    <rPh sb="57" eb="59">
      <t>ハイフ</t>
    </rPh>
    <phoneticPr fontId="2"/>
  </si>
  <si>
    <t>選手１人につき３、０００円　今（R7年度63回）大会より</t>
    <rPh sb="14" eb="15">
      <t>イマ</t>
    </rPh>
    <rPh sb="18" eb="20">
      <t>ネンド</t>
    </rPh>
    <rPh sb="22" eb="23">
      <t>カイ</t>
    </rPh>
    <rPh sb="24" eb="26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</si>
</sst>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4"/>
      <name val="ＭＳ Ｐ明朝"/>
      <family val="1"/>
      <charset val="128"/>
    </font>
    <font>
      <b/>
      <sz val="10.5"/>
      <color indexed="8"/>
      <name val="ＭＳ Ｐ明朝"/>
      <family val="1"/>
      <charset val="128"/>
    </font>
    <font>
      <b/>
      <sz val="18"/>
      <color indexed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1"/>
      <name val="ＭＳ Ｐ明朝"/>
      <family val="1"/>
      <charset val="128"/>
    </font>
    <font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sz val="20"/>
      <name val="ＭＳ Ｐ明朝"/>
      <family val="1"/>
      <charset val="128"/>
    </font>
    <font>
      <b/>
      <sz val="20"/>
      <name val="ＭＳ 明朝"/>
      <family val="1"/>
      <charset val="128"/>
    </font>
    <font>
      <b/>
      <sz val="1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6"/>
      <name val="ＭＳ Ｐ明朝"/>
      <family val="1"/>
      <charset val="128"/>
    </font>
    <font>
      <b/>
      <sz val="15"/>
      <color indexed="8"/>
      <name val="ＭＳ 明朝"/>
      <family val="1"/>
      <charset val="128"/>
    </font>
    <font>
      <b/>
      <sz val="10.5"/>
      <color indexed="8"/>
      <name val="ＭＳ 明朝"/>
      <family val="1"/>
      <charset val="128"/>
    </font>
    <font>
      <sz val="10.5"/>
      <color indexed="8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1"/>
      <color indexed="9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13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b/>
      <sz val="24"/>
      <name val="HG創英角ｺﾞｼｯｸUB"/>
      <family val="3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8"/>
      <color theme="3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8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8"/>
      <color theme="1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mediumGray"/>
    </fill>
    <fill>
      <patternFill patternType="solid">
        <fgColor indexed="13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485"/>
        <bgColor indexed="64"/>
      </patternFill>
    </fill>
  </fills>
  <borders count="1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ashDot">
        <color indexed="64"/>
      </bottom>
      <diagonal/>
    </border>
    <border>
      <left/>
      <right style="thin">
        <color indexed="64"/>
      </right>
      <top style="dotted">
        <color indexed="64"/>
      </top>
      <bottom style="dashDot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42">
    <xf numFmtId="0" fontId="0" fillId="0" borderId="0"/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29" borderId="112" applyNumberFormat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1" fillId="10" borderId="113" applyNumberFormat="0" applyFont="0" applyAlignment="0" applyProtection="0">
      <alignment vertical="center"/>
    </xf>
    <xf numFmtId="0" fontId="50" fillId="0" borderId="114" applyNumberFormat="0" applyFill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11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3" fillId="0" borderId="116" applyNumberFormat="0" applyFill="0" applyAlignment="0" applyProtection="0">
      <alignment vertical="center"/>
    </xf>
    <xf numFmtId="0" fontId="54" fillId="0" borderId="117" applyNumberFormat="0" applyFill="0" applyAlignment="0" applyProtection="0">
      <alignment vertical="center"/>
    </xf>
    <xf numFmtId="0" fontId="55" fillId="0" borderId="11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2" fillId="0" borderId="119" applyNumberFormat="0" applyFill="0" applyAlignment="0" applyProtection="0">
      <alignment vertical="center"/>
    </xf>
    <xf numFmtId="0" fontId="56" fillId="32" borderId="120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6" borderId="115" applyNumberFormat="0" applyAlignment="0" applyProtection="0">
      <alignment vertical="center"/>
    </xf>
    <xf numFmtId="0" fontId="59" fillId="33" borderId="0" applyNumberFormat="0" applyBorder="0" applyAlignment="0" applyProtection="0">
      <alignment vertical="center"/>
    </xf>
  </cellStyleXfs>
  <cellXfs count="42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3" fillId="0" borderId="0" xfId="0" applyFont="1"/>
    <xf numFmtId="0" fontId="34" fillId="0" borderId="0" xfId="0" applyFont="1" applyAlignment="1">
      <alignment horizontal="center" vertical="center" shrinkToFit="1"/>
    </xf>
    <xf numFmtId="0" fontId="7" fillId="0" borderId="0" xfId="0" applyFont="1"/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shrinkToFit="1"/>
    </xf>
    <xf numFmtId="0" fontId="9" fillId="0" borderId="1" xfId="0" applyFont="1" applyBorder="1" applyAlignment="1">
      <alignment horizontal="right" shrinkToFit="1"/>
    </xf>
    <xf numFmtId="0" fontId="9" fillId="0" borderId="0" xfId="0" applyFont="1"/>
    <xf numFmtId="0" fontId="10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49" fontId="9" fillId="0" borderId="4" xfId="0" applyNumberFormat="1" applyFont="1" applyBorder="1" applyAlignment="1">
      <alignment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/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41" fontId="20" fillId="0" borderId="14" xfId="0" applyNumberFormat="1" applyFont="1" applyBorder="1" applyAlignment="1">
      <alignment vertical="center"/>
    </xf>
    <xf numFmtId="0" fontId="19" fillId="0" borderId="0" xfId="0" applyFont="1"/>
    <xf numFmtId="0" fontId="17" fillId="0" borderId="0" xfId="0" applyFont="1"/>
    <xf numFmtId="0" fontId="3" fillId="0" borderId="0" xfId="0" applyFont="1" applyAlignment="1">
      <alignment vertical="center"/>
    </xf>
    <xf numFmtId="0" fontId="17" fillId="0" borderId="15" xfId="0" applyFont="1" applyBorder="1" applyAlignment="1">
      <alignment horizontal="center" vertical="center"/>
    </xf>
    <xf numFmtId="41" fontId="20" fillId="0" borderId="16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41" fontId="18" fillId="0" borderId="19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41" fontId="20" fillId="0" borderId="18" xfId="0" applyNumberFormat="1" applyFont="1" applyBorder="1" applyAlignment="1">
      <alignment vertical="center"/>
    </xf>
    <xf numFmtId="0" fontId="3" fillId="0" borderId="21" xfId="0" applyFont="1" applyBorder="1" applyAlignment="1">
      <alignment vertical="center" shrinkToFit="1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41" fontId="18" fillId="0" borderId="23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41" fontId="20" fillId="0" borderId="22" xfId="0" applyNumberFormat="1" applyFont="1" applyBorder="1" applyAlignment="1">
      <alignment vertical="center"/>
    </xf>
    <xf numFmtId="0" fontId="3" fillId="0" borderId="25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41" fontId="18" fillId="0" borderId="27" xfId="0" applyNumberFormat="1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41" fontId="20" fillId="0" borderId="29" xfId="0" applyNumberFormat="1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 shrinkToFit="1"/>
    </xf>
    <xf numFmtId="0" fontId="19" fillId="0" borderId="0" xfId="0" applyFont="1" applyAlignment="1">
      <alignment vertical="center" textRotation="255"/>
    </xf>
    <xf numFmtId="0" fontId="17" fillId="0" borderId="0" xfId="0" applyFont="1" applyAlignment="1">
      <alignment vertical="center" textRotation="255"/>
    </xf>
    <xf numFmtId="41" fontId="20" fillId="0" borderId="19" xfId="0" applyNumberFormat="1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41" fontId="18" fillId="0" borderId="32" xfId="0" applyNumberFormat="1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41" fontId="20" fillId="0" borderId="32" xfId="0" applyNumberFormat="1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41" fontId="18" fillId="0" borderId="34" xfId="0" applyNumberFormat="1" applyFont="1" applyBorder="1" applyAlignment="1">
      <alignment vertical="center"/>
    </xf>
    <xf numFmtId="41" fontId="20" fillId="0" borderId="5" xfId="0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2" fillId="0" borderId="0" xfId="0" applyFont="1"/>
    <xf numFmtId="0" fontId="12" fillId="0" borderId="4" xfId="0" applyFont="1" applyBorder="1" applyAlignment="1">
      <alignment vertical="center"/>
    </xf>
    <xf numFmtId="49" fontId="9" fillId="0" borderId="4" xfId="0" applyNumberFormat="1" applyFont="1" applyBorder="1" applyAlignment="1">
      <alignment horizontal="right" vertical="center" shrinkToFit="1"/>
    </xf>
    <xf numFmtId="0" fontId="12" fillId="0" borderId="0" xfId="0" applyFont="1" applyAlignment="1">
      <alignment horizontal="right" vertical="center"/>
    </xf>
    <xf numFmtId="0" fontId="12" fillId="0" borderId="3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3" fillId="0" borderId="0" xfId="0" applyFont="1"/>
    <xf numFmtId="49" fontId="15" fillId="0" borderId="4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right"/>
    </xf>
    <xf numFmtId="0" fontId="7" fillId="11" borderId="37" xfId="0" applyFont="1" applyFill="1" applyBorder="1" applyAlignment="1">
      <alignment horizontal="right" vertical="center"/>
    </xf>
    <xf numFmtId="0" fontId="7" fillId="11" borderId="38" xfId="0" applyFont="1" applyFill="1" applyBorder="1" applyAlignment="1">
      <alignment horizontal="right" vertical="center"/>
    </xf>
    <xf numFmtId="0" fontId="7" fillId="11" borderId="39" xfId="0" applyFont="1" applyFill="1" applyBorder="1" applyAlignment="1">
      <alignment horizontal="right" vertical="center"/>
    </xf>
    <xf numFmtId="0" fontId="7" fillId="11" borderId="40" xfId="0" applyFont="1" applyFill="1" applyBorder="1" applyAlignment="1">
      <alignment horizontal="right" vertical="center"/>
    </xf>
    <xf numFmtId="0" fontId="7" fillId="11" borderId="40" xfId="0" applyFont="1" applyFill="1" applyBorder="1" applyAlignment="1">
      <alignment horizontal="right"/>
    </xf>
    <xf numFmtId="0" fontId="7" fillId="0" borderId="4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9" fillId="0" borderId="42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3" fillId="0" borderId="18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right" vertical="center"/>
    </xf>
    <xf numFmtId="0" fontId="37" fillId="0" borderId="43" xfId="0" applyFont="1" applyBorder="1" applyAlignment="1">
      <alignment horizontal="center" vertical="center"/>
    </xf>
    <xf numFmtId="0" fontId="36" fillId="0" borderId="43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41" fontId="18" fillId="0" borderId="45" xfId="0" applyNumberFormat="1" applyFont="1" applyBorder="1" applyAlignment="1">
      <alignment vertical="center"/>
    </xf>
    <xf numFmtId="41" fontId="20" fillId="0" borderId="45" xfId="0" applyNumberFormat="1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46" xfId="0" applyFont="1" applyBorder="1" applyAlignment="1">
      <alignment vertical="center"/>
    </xf>
    <xf numFmtId="41" fontId="20" fillId="0" borderId="27" xfId="0" applyNumberFormat="1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41" fontId="20" fillId="0" borderId="34" xfId="0" applyNumberFormat="1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/>
    </xf>
    <xf numFmtId="0" fontId="3" fillId="0" borderId="43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41" fontId="20" fillId="0" borderId="49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41" fontId="18" fillId="0" borderId="10" xfId="0" applyNumberFormat="1" applyFont="1" applyBorder="1" applyAlignment="1">
      <alignment vertical="center"/>
    </xf>
    <xf numFmtId="41" fontId="20" fillId="0" borderId="10" xfId="0" applyNumberFormat="1" applyFont="1" applyBorder="1" applyAlignment="1">
      <alignment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vertical="center"/>
    </xf>
    <xf numFmtId="41" fontId="20" fillId="0" borderId="50" xfId="0" applyNumberFormat="1" applyFont="1" applyBorder="1" applyAlignment="1">
      <alignment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vertical="center"/>
    </xf>
    <xf numFmtId="41" fontId="20" fillId="0" borderId="52" xfId="0" applyNumberFormat="1" applyFont="1" applyBorder="1" applyAlignment="1">
      <alignment vertical="center"/>
    </xf>
    <xf numFmtId="41" fontId="20" fillId="0" borderId="23" xfId="0" applyNumberFormat="1" applyFont="1" applyBorder="1" applyAlignment="1">
      <alignment vertical="center"/>
    </xf>
    <xf numFmtId="0" fontId="22" fillId="0" borderId="0" xfId="0" applyFont="1" applyAlignment="1">
      <alignment horizontal="center"/>
    </xf>
    <xf numFmtId="0" fontId="3" fillId="0" borderId="0" xfId="0" quotePrefix="1" applyFont="1"/>
    <xf numFmtId="0" fontId="40" fillId="0" borderId="4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0" fontId="40" fillId="0" borderId="0" xfId="0" applyFont="1"/>
    <xf numFmtId="0" fontId="40" fillId="0" borderId="4" xfId="0" applyFont="1" applyBorder="1" applyAlignment="1">
      <alignment horizontal="left" vertical="center"/>
    </xf>
    <xf numFmtId="0" fontId="40" fillId="0" borderId="54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43" fillId="0" borderId="55" xfId="0" applyFont="1" applyBorder="1" applyAlignment="1">
      <alignment horizontal="center" vertical="center" shrinkToFit="1"/>
    </xf>
    <xf numFmtId="0" fontId="44" fillId="0" borderId="56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3" fillId="0" borderId="0" xfId="0" applyFont="1"/>
    <xf numFmtId="0" fontId="43" fillId="0" borderId="0" xfId="0" applyFont="1" applyAlignment="1">
      <alignment horizontal="center"/>
    </xf>
    <xf numFmtId="0" fontId="43" fillId="0" borderId="57" xfId="0" applyFont="1" applyBorder="1" applyAlignment="1">
      <alignment horizontal="center" vertical="center" shrinkToFit="1"/>
    </xf>
    <xf numFmtId="0" fontId="43" fillId="0" borderId="58" xfId="0" applyFont="1" applyBorder="1" applyAlignment="1">
      <alignment horizontal="center" vertical="center" textRotation="255" shrinkToFit="1"/>
    </xf>
    <xf numFmtId="0" fontId="43" fillId="0" borderId="59" xfId="0" applyFont="1" applyBorder="1" applyAlignment="1">
      <alignment horizontal="center" vertical="center" shrinkToFit="1"/>
    </xf>
    <xf numFmtId="0" fontId="43" fillId="0" borderId="36" xfId="0" applyFont="1" applyBorder="1" applyAlignment="1">
      <alignment horizontal="center" vertical="center" textRotation="255" shrinkToFit="1"/>
    </xf>
    <xf numFmtId="0" fontId="43" fillId="0" borderId="2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 shrinkToFit="1"/>
    </xf>
    <xf numFmtId="0" fontId="43" fillId="0" borderId="60" xfId="0" applyFont="1" applyBorder="1" applyAlignment="1">
      <alignment horizontal="center" vertical="center" shrinkToFit="1"/>
    </xf>
    <xf numFmtId="0" fontId="43" fillId="0" borderId="61" xfId="0" applyFont="1" applyBorder="1" applyAlignment="1">
      <alignment horizontal="center" vertical="center" shrinkToFit="1"/>
    </xf>
    <xf numFmtId="0" fontId="43" fillId="0" borderId="62" xfId="0" applyFont="1" applyBorder="1" applyAlignment="1">
      <alignment horizontal="center" vertical="center" shrinkToFit="1"/>
    </xf>
    <xf numFmtId="0" fontId="43" fillId="0" borderId="63" xfId="0" applyFont="1" applyBorder="1" applyAlignment="1">
      <alignment horizontal="center" vertical="center" textRotation="255" shrinkToFit="1"/>
    </xf>
    <xf numFmtId="0" fontId="45" fillId="0" borderId="64" xfId="0" applyFont="1" applyBorder="1" applyAlignment="1">
      <alignment horizontal="center" vertical="center"/>
    </xf>
    <xf numFmtId="0" fontId="41" fillId="0" borderId="65" xfId="0" applyFont="1" applyBorder="1" applyAlignment="1">
      <alignment horizontal="left" vertical="center"/>
    </xf>
    <xf numFmtId="41" fontId="18" fillId="0" borderId="45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66" xfId="0" applyFont="1" applyBorder="1" applyAlignment="1">
      <alignment horizontal="left" vertical="center" wrapText="1"/>
    </xf>
    <xf numFmtId="0" fontId="3" fillId="0" borderId="6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right" vertical="center"/>
    </xf>
    <xf numFmtId="0" fontId="18" fillId="0" borderId="23" xfId="0" applyFont="1" applyBorder="1" applyAlignment="1">
      <alignment horizontal="right" vertical="center"/>
    </xf>
    <xf numFmtId="0" fontId="18" fillId="0" borderId="27" xfId="0" applyFont="1" applyBorder="1" applyAlignment="1">
      <alignment horizontal="right" vertical="center"/>
    </xf>
    <xf numFmtId="0" fontId="22" fillId="0" borderId="27" xfId="0" applyFont="1" applyBorder="1" applyAlignment="1">
      <alignment horizontal="right" vertical="center"/>
    </xf>
    <xf numFmtId="0" fontId="22" fillId="0" borderId="32" xfId="0" applyFont="1" applyBorder="1" applyAlignment="1">
      <alignment horizontal="right" vertical="center"/>
    </xf>
    <xf numFmtId="0" fontId="22" fillId="0" borderId="45" xfId="0" applyFont="1" applyBorder="1" applyAlignment="1">
      <alignment horizontal="right" vertical="center"/>
    </xf>
    <xf numFmtId="0" fontId="18" fillId="0" borderId="45" xfId="0" applyFont="1" applyBorder="1" applyAlignment="1">
      <alignment horizontal="right" vertical="center"/>
    </xf>
    <xf numFmtId="41" fontId="18" fillId="0" borderId="0" xfId="0" applyNumberFormat="1" applyFont="1" applyAlignment="1">
      <alignment horizontal="center" vertical="center"/>
    </xf>
    <xf numFmtId="41" fontId="18" fillId="0" borderId="10" xfId="0" applyNumberFormat="1" applyFont="1" applyBorder="1" applyAlignment="1">
      <alignment horizontal="center" vertical="center"/>
    </xf>
    <xf numFmtId="0" fontId="18" fillId="0" borderId="34" xfId="0" applyFont="1" applyBorder="1" applyAlignment="1">
      <alignment horizontal="right" vertical="center"/>
    </xf>
    <xf numFmtId="0" fontId="3" fillId="0" borderId="68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49" fontId="7" fillId="0" borderId="69" xfId="0" applyNumberFormat="1" applyFont="1" applyBorder="1" applyAlignment="1">
      <alignment vertical="center"/>
    </xf>
    <xf numFmtId="49" fontId="7" fillId="0" borderId="70" xfId="0" applyNumberFormat="1" applyFont="1" applyBorder="1" applyAlignment="1">
      <alignment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/>
    </xf>
    <xf numFmtId="0" fontId="7" fillId="0" borderId="77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41" fontId="60" fillId="0" borderId="10" xfId="0" applyNumberFormat="1" applyFont="1" applyBorder="1" applyAlignment="1">
      <alignment vertical="center"/>
    </xf>
    <xf numFmtId="41" fontId="60" fillId="0" borderId="50" xfId="0" applyNumberFormat="1" applyFont="1" applyBorder="1" applyAlignment="1">
      <alignment vertical="center"/>
    </xf>
    <xf numFmtId="41" fontId="60" fillId="0" borderId="52" xfId="0" applyNumberFormat="1" applyFont="1" applyBorder="1" applyAlignment="1">
      <alignment vertical="center"/>
    </xf>
    <xf numFmtId="41" fontId="60" fillId="0" borderId="32" xfId="0" applyNumberFormat="1" applyFont="1" applyBorder="1" applyAlignment="1">
      <alignment vertical="center"/>
    </xf>
    <xf numFmtId="41" fontId="60" fillId="0" borderId="19" xfId="0" applyNumberFormat="1" applyFont="1" applyBorder="1" applyAlignment="1">
      <alignment vertical="center"/>
    </xf>
    <xf numFmtId="41" fontId="60" fillId="0" borderId="45" xfId="0" applyNumberFormat="1" applyFont="1" applyBorder="1" applyAlignment="1">
      <alignment vertical="center"/>
    </xf>
    <xf numFmtId="41" fontId="60" fillId="0" borderId="27" xfId="0" applyNumberFormat="1" applyFont="1" applyBorder="1" applyAlignment="1">
      <alignment vertical="center"/>
    </xf>
    <xf numFmtId="41" fontId="60" fillId="0" borderId="11" xfId="0" applyNumberFormat="1" applyFont="1" applyBorder="1" applyAlignment="1">
      <alignment vertical="center"/>
    </xf>
    <xf numFmtId="41" fontId="60" fillId="0" borderId="43" xfId="0" applyNumberFormat="1" applyFont="1" applyBorder="1" applyAlignment="1">
      <alignment vertical="center"/>
    </xf>
    <xf numFmtId="0" fontId="3" fillId="0" borderId="121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41" fontId="20" fillId="0" borderId="44" xfId="0" applyNumberFormat="1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64" fillId="0" borderId="125" xfId="0" applyFont="1" applyBorder="1" applyAlignment="1">
      <alignment vertical="center" shrinkToFit="1"/>
    </xf>
    <xf numFmtId="0" fontId="35" fillId="0" borderId="79" xfId="0" applyFont="1" applyBorder="1" applyAlignment="1">
      <alignment horizontal="center" vertical="center" shrinkToFit="1"/>
    </xf>
    <xf numFmtId="0" fontId="35" fillId="0" borderId="54" xfId="0" applyFont="1" applyBorder="1" applyAlignment="1">
      <alignment horizontal="center" vertical="center" shrinkToFit="1"/>
    </xf>
    <xf numFmtId="0" fontId="35" fillId="0" borderId="80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80" xfId="0" applyFont="1" applyBorder="1" applyAlignment="1">
      <alignment horizontal="center"/>
    </xf>
    <xf numFmtId="49" fontId="19" fillId="0" borderId="81" xfId="0" applyNumberFormat="1" applyFont="1" applyBorder="1" applyAlignment="1">
      <alignment horizontal="center" vertical="center"/>
    </xf>
    <xf numFmtId="49" fontId="19" fillId="0" borderId="8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 shrinkToFit="1"/>
    </xf>
    <xf numFmtId="0" fontId="21" fillId="0" borderId="0" xfId="0" applyFont="1" applyAlignment="1">
      <alignment horizontal="right" vertical="center" shrinkToFit="1"/>
    </xf>
    <xf numFmtId="0" fontId="21" fillId="0" borderId="0" xfId="0" applyFont="1" applyAlignment="1">
      <alignment horizontal="center" vertical="center" shrinkToFit="1"/>
    </xf>
    <xf numFmtId="49" fontId="15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right" shrinkToFit="1"/>
    </xf>
    <xf numFmtId="0" fontId="9" fillId="0" borderId="4" xfId="0" applyFont="1" applyBorder="1" applyAlignment="1">
      <alignment horizontal="right" shrinkToFit="1"/>
    </xf>
    <xf numFmtId="0" fontId="9" fillId="0" borderId="0" xfId="0" applyFont="1" applyAlignment="1">
      <alignment horizontal="center" shrinkToFit="1"/>
    </xf>
    <xf numFmtId="0" fontId="7" fillId="0" borderId="0" xfId="0" applyFont="1"/>
    <xf numFmtId="0" fontId="1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shrinkToFit="1"/>
    </xf>
    <xf numFmtId="0" fontId="24" fillId="0" borderId="4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 shrinkToFit="1"/>
    </xf>
    <xf numFmtId="0" fontId="43" fillId="0" borderId="10" xfId="0" applyFont="1" applyBorder="1" applyAlignment="1">
      <alignment horizontal="center" vertical="center" shrinkToFit="1"/>
    </xf>
    <xf numFmtId="0" fontId="43" fillId="0" borderId="13" xfId="0" applyFont="1" applyBorder="1" applyAlignment="1">
      <alignment horizontal="center" vertical="center" shrinkToFit="1"/>
    </xf>
    <xf numFmtId="0" fontId="43" fillId="0" borderId="84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43" fillId="0" borderId="68" xfId="0" applyFont="1" applyBorder="1" applyAlignment="1">
      <alignment horizontal="center" vertical="center" shrinkToFit="1"/>
    </xf>
    <xf numFmtId="0" fontId="15" fillId="0" borderId="54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 shrinkToFit="1"/>
    </xf>
    <xf numFmtId="0" fontId="43" fillId="0" borderId="11" xfId="0" applyFont="1" applyBorder="1" applyAlignment="1">
      <alignment horizontal="center" vertical="center" shrinkToFit="1"/>
    </xf>
    <xf numFmtId="0" fontId="43" fillId="0" borderId="85" xfId="0" applyFont="1" applyBorder="1" applyAlignment="1">
      <alignment horizontal="center" vertical="center" shrinkToFit="1"/>
    </xf>
    <xf numFmtId="0" fontId="43" fillId="0" borderId="86" xfId="0" applyFont="1" applyBorder="1" applyAlignment="1">
      <alignment horizontal="center" vertical="center" wrapText="1" shrinkToFit="1"/>
    </xf>
    <xf numFmtId="0" fontId="43" fillId="0" borderId="55" xfId="0" applyFont="1" applyBorder="1" applyAlignment="1">
      <alignment horizontal="center" vertical="center" shrinkToFit="1"/>
    </xf>
    <xf numFmtId="0" fontId="43" fillId="0" borderId="87" xfId="0" applyFont="1" applyBorder="1" applyAlignment="1">
      <alignment horizontal="center" vertical="center" shrinkToFit="1"/>
    </xf>
    <xf numFmtId="0" fontId="43" fillId="0" borderId="88" xfId="0" applyFont="1" applyBorder="1" applyAlignment="1">
      <alignment horizontal="center" vertical="center" shrinkToFit="1"/>
    </xf>
    <xf numFmtId="0" fontId="43" fillId="0" borderId="89" xfId="0" applyFont="1" applyBorder="1" applyAlignment="1">
      <alignment horizontal="center" vertical="center" shrinkToFit="1"/>
    </xf>
    <xf numFmtId="0" fontId="43" fillId="0" borderId="3" xfId="0" applyFont="1" applyBorder="1" applyAlignment="1">
      <alignment horizontal="center" vertical="center" shrinkToFit="1"/>
    </xf>
    <xf numFmtId="0" fontId="43" fillId="0" borderId="86" xfId="0" applyFont="1" applyBorder="1" applyAlignment="1">
      <alignment vertical="center" textRotation="255" shrinkToFit="1"/>
    </xf>
    <xf numFmtId="0" fontId="43" fillId="0" borderId="90" xfId="0" applyFont="1" applyBorder="1" applyAlignment="1">
      <alignment vertical="center"/>
    </xf>
    <xf numFmtId="0" fontId="43" fillId="0" borderId="89" xfId="0" applyFont="1" applyBorder="1" applyAlignment="1">
      <alignment vertical="center"/>
    </xf>
    <xf numFmtId="0" fontId="39" fillId="0" borderId="5" xfId="0" applyFont="1" applyBorder="1" applyAlignment="1">
      <alignment horizontal="left" vertical="center" shrinkToFit="1"/>
    </xf>
    <xf numFmtId="0" fontId="39" fillId="0" borderId="11" xfId="0" applyFont="1" applyBorder="1" applyAlignment="1">
      <alignment horizontal="left" vertical="center" shrinkToFit="1"/>
    </xf>
    <xf numFmtId="0" fontId="39" fillId="0" borderId="12" xfId="0" applyFont="1" applyBorder="1" applyAlignment="1">
      <alignment horizontal="left" vertical="center" shrinkToFit="1"/>
    </xf>
    <xf numFmtId="0" fontId="43" fillId="0" borderId="86" xfId="0" applyFont="1" applyBorder="1" applyAlignment="1">
      <alignment horizontal="center" vertical="center" shrinkToFit="1"/>
    </xf>
    <xf numFmtId="49" fontId="12" fillId="0" borderId="56" xfId="0" applyNumberFormat="1" applyFont="1" applyBorder="1" applyAlignment="1">
      <alignment vertical="center" shrinkToFit="1"/>
    </xf>
    <xf numFmtId="49" fontId="12" fillId="0" borderId="82" xfId="0" applyNumberFormat="1" applyFont="1" applyBorder="1" applyAlignment="1">
      <alignment vertical="center" shrinkToFit="1"/>
    </xf>
    <xf numFmtId="49" fontId="12" fillId="0" borderId="91" xfId="0" applyNumberFormat="1" applyFont="1" applyBorder="1" applyAlignment="1">
      <alignment vertical="center" shrinkToFit="1"/>
    </xf>
    <xf numFmtId="49" fontId="12" fillId="0" borderId="5" xfId="0" applyNumberFormat="1" applyFont="1" applyBorder="1" applyAlignment="1">
      <alignment vertical="center" shrinkToFit="1"/>
    </xf>
    <xf numFmtId="49" fontId="12" fillId="0" borderId="11" xfId="0" applyNumberFormat="1" applyFont="1" applyBorder="1" applyAlignment="1">
      <alignment vertical="center" shrinkToFit="1"/>
    </xf>
    <xf numFmtId="49" fontId="12" fillId="0" borderId="92" xfId="0" applyNumberFormat="1" applyFont="1" applyBorder="1" applyAlignment="1">
      <alignment vertical="center" shrinkToFit="1"/>
    </xf>
    <xf numFmtId="49" fontId="12" fillId="0" borderId="6" xfId="0" applyNumberFormat="1" applyFont="1" applyBorder="1" applyAlignment="1">
      <alignment vertical="center" shrinkToFit="1"/>
    </xf>
    <xf numFmtId="49" fontId="12" fillId="0" borderId="93" xfId="0" applyNumberFormat="1" applyFont="1" applyBorder="1" applyAlignment="1">
      <alignment vertical="center" shrinkToFit="1"/>
    </xf>
    <xf numFmtId="49" fontId="12" fillId="0" borderId="94" xfId="0" applyNumberFormat="1" applyFont="1" applyBorder="1" applyAlignment="1">
      <alignment vertical="center" shrinkToFit="1"/>
    </xf>
    <xf numFmtId="0" fontId="19" fillId="0" borderId="82" xfId="0" applyFont="1" applyBorder="1" applyAlignment="1">
      <alignment horizontal="center" vertical="center"/>
    </xf>
    <xf numFmtId="0" fontId="40" fillId="0" borderId="95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65" xfId="0" applyFont="1" applyBorder="1" applyAlignment="1">
      <alignment horizontal="center" vertical="center"/>
    </xf>
    <xf numFmtId="0" fontId="39" fillId="0" borderId="6" xfId="0" applyFont="1" applyBorder="1" applyAlignment="1">
      <alignment horizontal="left" vertical="center" shrinkToFit="1"/>
    </xf>
    <xf numFmtId="0" fontId="39" fillId="0" borderId="93" xfId="0" applyFont="1" applyBorder="1" applyAlignment="1">
      <alignment horizontal="left" vertical="center" shrinkToFit="1"/>
    </xf>
    <xf numFmtId="0" fontId="39" fillId="0" borderId="96" xfId="0" applyFont="1" applyBorder="1" applyAlignment="1">
      <alignment horizontal="left" vertical="center" shrinkToFit="1"/>
    </xf>
    <xf numFmtId="0" fontId="42" fillId="0" borderId="0" xfId="0" applyFont="1" applyAlignment="1">
      <alignment vertical="center" shrinkToFit="1"/>
    </xf>
    <xf numFmtId="0" fontId="17" fillId="0" borderId="97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17" fillId="0" borderId="98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43" fillId="0" borderId="82" xfId="0" applyFont="1" applyBorder="1" applyAlignment="1">
      <alignment horizontal="center" vertical="center"/>
    </xf>
    <xf numFmtId="0" fontId="43" fillId="0" borderId="99" xfId="0" applyFont="1" applyBorder="1" applyAlignment="1">
      <alignment horizontal="center" vertical="center"/>
    </xf>
    <xf numFmtId="0" fontId="17" fillId="0" borderId="10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7" fillId="0" borderId="101" xfId="0" applyFont="1" applyBorder="1" applyAlignment="1">
      <alignment horizontal="center" vertical="center"/>
    </xf>
    <xf numFmtId="0" fontId="17" fillId="0" borderId="102" xfId="0" applyFont="1" applyBorder="1" applyAlignment="1">
      <alignment horizontal="center" vertical="center"/>
    </xf>
    <xf numFmtId="0" fontId="17" fillId="0" borderId="103" xfId="0" applyFont="1" applyBorder="1" applyAlignment="1">
      <alignment horizontal="center" vertical="center"/>
    </xf>
    <xf numFmtId="0" fontId="43" fillId="0" borderId="83" xfId="0" applyFont="1" applyBorder="1" applyAlignment="1">
      <alignment horizontal="center" vertical="center" shrinkToFit="1"/>
    </xf>
    <xf numFmtId="0" fontId="19" fillId="0" borderId="81" xfId="0" applyFont="1" applyBorder="1" applyAlignment="1">
      <alignment horizontal="center" vertical="center"/>
    </xf>
    <xf numFmtId="0" fontId="17" fillId="0" borderId="54" xfId="0" applyFont="1" applyBorder="1"/>
    <xf numFmtId="0" fontId="17" fillId="0" borderId="79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80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distributed" vertical="center"/>
    </xf>
    <xf numFmtId="0" fontId="16" fillId="0" borderId="0" xfId="0" applyFont="1" applyAlignment="1">
      <alignment horizontal="left" vertical="center"/>
    </xf>
    <xf numFmtId="0" fontId="61" fillId="0" borderId="10" xfId="0" applyFont="1" applyBorder="1" applyAlignment="1">
      <alignment vertical="center"/>
    </xf>
    <xf numFmtId="0" fontId="61" fillId="0" borderId="104" xfId="0" applyFont="1" applyBorder="1" applyAlignment="1">
      <alignment vertical="center"/>
    </xf>
    <xf numFmtId="49" fontId="15" fillId="0" borderId="95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65" xfId="0" applyNumberFormat="1" applyFont="1" applyBorder="1" applyAlignment="1">
      <alignment horizontal="center" vertical="center" wrapText="1"/>
    </xf>
    <xf numFmtId="49" fontId="15" fillId="0" borderId="106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0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shrinkToFit="1"/>
    </xf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6" fillId="0" borderId="108" xfId="0" applyFont="1" applyBorder="1" applyAlignment="1">
      <alignment horizontal="right" vertical="center"/>
    </xf>
    <xf numFmtId="0" fontId="19" fillId="0" borderId="23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62" fillId="0" borderId="83" xfId="0" applyFont="1" applyBorder="1" applyAlignment="1">
      <alignment horizontal="left" vertical="center" wrapText="1"/>
    </xf>
    <xf numFmtId="0" fontId="62" fillId="0" borderId="88" xfId="0" applyFont="1" applyBorder="1" applyAlignment="1">
      <alignment horizontal="left" vertical="center" wrapText="1"/>
    </xf>
    <xf numFmtId="0" fontId="62" fillId="0" borderId="105" xfId="0" applyFont="1" applyBorder="1" applyAlignment="1">
      <alignment horizontal="left" vertical="center" wrapText="1"/>
    </xf>
    <xf numFmtId="49" fontId="19" fillId="0" borderId="52" xfId="0" applyNumberFormat="1" applyFont="1" applyBorder="1" applyAlignment="1">
      <alignment horizontal="left" vertical="center" shrinkToFit="1"/>
    </xf>
    <xf numFmtId="0" fontId="19" fillId="0" borderId="52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19" fillId="0" borderId="46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110" xfId="0" applyFont="1" applyBorder="1" applyAlignment="1">
      <alignment vertical="center"/>
    </xf>
    <xf numFmtId="0" fontId="19" fillId="0" borderId="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09" xfId="0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19" fillId="0" borderId="83" xfId="0" applyFont="1" applyBorder="1" applyAlignment="1">
      <alignment horizontal="center" vertical="center" textRotation="255"/>
    </xf>
    <xf numFmtId="0" fontId="19" fillId="0" borderId="88" xfId="0" applyFont="1" applyBorder="1" applyAlignment="1">
      <alignment horizontal="center" vertical="center" textRotation="255"/>
    </xf>
    <xf numFmtId="0" fontId="19" fillId="0" borderId="105" xfId="0" applyFont="1" applyBorder="1" applyAlignment="1">
      <alignment horizontal="center" vertical="center" textRotation="255"/>
    </xf>
    <xf numFmtId="49" fontId="19" fillId="0" borderId="50" xfId="0" applyNumberFormat="1" applyFont="1" applyBorder="1" applyAlignment="1">
      <alignment horizontal="left" vertical="center" shrinkToFit="1"/>
    </xf>
    <xf numFmtId="0" fontId="19" fillId="0" borderId="50" xfId="0" applyFont="1" applyBorder="1" applyAlignment="1">
      <alignment horizontal="left" vertical="center" shrinkToFit="1"/>
    </xf>
    <xf numFmtId="49" fontId="19" fillId="0" borderId="111" xfId="0" applyNumberFormat="1" applyFont="1" applyBorder="1" applyAlignment="1">
      <alignment horizontal="left" vertical="center" shrinkToFit="1"/>
    </xf>
    <xf numFmtId="0" fontId="19" fillId="0" borderId="111" xfId="0" applyFont="1" applyBorder="1" applyAlignment="1">
      <alignment horizontal="left" vertical="center" shrinkToFit="1"/>
    </xf>
    <xf numFmtId="0" fontId="19" fillId="0" borderId="2" xfId="0" applyFont="1" applyBorder="1" applyAlignment="1">
      <alignment horizontal="center" vertical="center" textRotation="255"/>
    </xf>
    <xf numFmtId="0" fontId="19" fillId="0" borderId="19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04" xfId="0" applyFont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9" fillId="0" borderId="10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68" xfId="0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5" fillId="0" borderId="83" xfId="0" applyFont="1" applyBorder="1" applyAlignment="1">
      <alignment horizontal="center" vertical="top" wrapText="1"/>
    </xf>
    <xf numFmtId="0" fontId="15" fillId="0" borderId="88" xfId="0" applyFont="1" applyBorder="1" applyAlignment="1">
      <alignment horizontal="center" vertical="top" wrapText="1"/>
    </xf>
    <xf numFmtId="0" fontId="15" fillId="0" borderId="10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43" xfId="0" applyFont="1" applyBorder="1" applyAlignment="1">
      <alignment vertical="center" wrapText="1"/>
    </xf>
    <xf numFmtId="0" fontId="19" fillId="0" borderId="48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83" xfId="0" applyFont="1" applyBorder="1" applyAlignment="1">
      <alignment horizontal="left" vertical="center" wrapText="1"/>
    </xf>
    <xf numFmtId="0" fontId="15" fillId="0" borderId="88" xfId="0" applyFont="1" applyBorder="1" applyAlignment="1">
      <alignment horizontal="left" vertical="center" wrapText="1"/>
    </xf>
    <xf numFmtId="0" fontId="15" fillId="0" borderId="105" xfId="0" applyFont="1" applyBorder="1" applyAlignment="1">
      <alignment horizontal="left" vertical="center" wrapText="1"/>
    </xf>
    <xf numFmtId="49" fontId="19" fillId="0" borderId="19" xfId="0" applyNumberFormat="1" applyFont="1" applyBorder="1" applyAlignment="1">
      <alignment horizontal="left" vertical="center" shrinkToFit="1"/>
    </xf>
    <xf numFmtId="0" fontId="19" fillId="0" borderId="19" xfId="0" applyFont="1" applyBorder="1" applyAlignment="1">
      <alignment horizontal="left" vertical="center" shrinkToFit="1"/>
    </xf>
    <xf numFmtId="49" fontId="19" fillId="0" borderId="23" xfId="0" applyNumberFormat="1" applyFont="1" applyBorder="1" applyAlignment="1">
      <alignment horizontal="left" vertical="center" shrinkToFit="1"/>
    </xf>
    <xf numFmtId="0" fontId="19" fillId="0" borderId="23" xfId="0" applyFont="1" applyBorder="1" applyAlignment="1">
      <alignment horizontal="left" vertical="center" shrinkToFit="1"/>
    </xf>
    <xf numFmtId="49" fontId="19" fillId="0" borderId="27" xfId="0" applyNumberFormat="1" applyFont="1" applyBorder="1" applyAlignment="1">
      <alignment horizontal="left" vertical="center" shrinkToFit="1"/>
    </xf>
    <xf numFmtId="0" fontId="19" fillId="0" borderId="27" xfId="0" applyFont="1" applyBorder="1" applyAlignment="1">
      <alignment horizontal="left" vertical="center" shrinkToFit="1"/>
    </xf>
    <xf numFmtId="0" fontId="19" fillId="0" borderId="15" xfId="0" quotePrefix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5" fillId="0" borderId="79" xfId="0" applyFont="1" applyBorder="1" applyAlignment="1">
      <alignment horizontal="center" vertical="center"/>
    </xf>
    <xf numFmtId="0" fontId="25" fillId="0" borderId="80" xfId="0" applyFont="1" applyBorder="1" applyAlignment="1">
      <alignment horizontal="center" vertical="center"/>
    </xf>
    <xf numFmtId="0" fontId="26" fillId="12" borderId="5" xfId="0" applyFont="1" applyFill="1" applyBorder="1" applyAlignment="1">
      <alignment horizontal="center" vertical="center"/>
    </xf>
    <xf numFmtId="0" fontId="26" fillId="12" borderId="11" xfId="0" applyFont="1" applyFill="1" applyBorder="1" applyAlignment="1">
      <alignment horizontal="center" vertical="center"/>
    </xf>
    <xf numFmtId="0" fontId="26" fillId="12" borderId="12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2" fillId="0" borderId="122" xfId="0" applyFont="1" applyBorder="1" applyAlignment="1">
      <alignment horizontal="center" vertical="center"/>
    </xf>
    <xf numFmtId="0" fontId="12" fillId="0" borderId="123" xfId="0" applyFont="1" applyBorder="1" applyAlignment="1">
      <alignment horizontal="center" vertical="center"/>
    </xf>
    <xf numFmtId="0" fontId="12" fillId="0" borderId="12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2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left" vertical="center"/>
    </xf>
    <xf numFmtId="0" fontId="15" fillId="0" borderId="13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3" fillId="0" borderId="122" xfId="0" applyFont="1" applyBorder="1" applyAlignment="1">
      <alignment horizontal="center" vertical="center"/>
    </xf>
    <xf numFmtId="0" fontId="3" fillId="0" borderId="124" xfId="0" applyFont="1" applyBorder="1" applyAlignment="1">
      <alignment horizontal="center" vertical="center"/>
    </xf>
    <xf numFmtId="0" fontId="65" fillId="34" borderId="45" xfId="0" applyFont="1" applyFill="1" applyBorder="1" applyAlignment="1">
      <alignment horizontal="right" vertical="center"/>
    </xf>
    <xf numFmtId="0" fontId="22" fillId="34" borderId="11" xfId="0" applyFont="1" applyFill="1" applyBorder="1" applyAlignment="1">
      <alignment horizontal="right" vertical="center"/>
    </xf>
    <xf numFmtId="0" fontId="22" fillId="34" borderId="0" xfId="0" applyFont="1" applyFill="1" applyAlignment="1">
      <alignment horizontal="right" vertical="center"/>
    </xf>
    <xf numFmtId="0" fontId="22" fillId="34" borderId="27" xfId="0" applyFont="1" applyFill="1" applyBorder="1" applyAlignment="1">
      <alignment horizontal="right" vertical="center"/>
    </xf>
    <xf numFmtId="0" fontId="22" fillId="34" borderId="19" xfId="0" applyFont="1" applyFill="1" applyBorder="1" applyAlignment="1">
      <alignment horizontal="right" vertical="center"/>
    </xf>
    <xf numFmtId="0" fontId="22" fillId="34" borderId="34" xfId="0" applyFont="1" applyFill="1" applyBorder="1" applyAlignment="1">
      <alignment horizontal="right" vertical="center"/>
    </xf>
    <xf numFmtId="0" fontId="22" fillId="34" borderId="23" xfId="0" applyFont="1" applyFill="1" applyBorder="1" applyAlignment="1">
      <alignment horizontal="right" vertical="center"/>
    </xf>
    <xf numFmtId="0" fontId="18" fillId="34" borderId="11" xfId="0" applyFont="1" applyFill="1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32">
    <dxf>
      <font>
        <condense val="0"/>
        <extend val="0"/>
        <color theme="0"/>
      </font>
    </dxf>
    <dxf>
      <fill>
        <patternFill>
          <bgColor theme="9" tint="0.59981078524124887"/>
        </patternFill>
      </fill>
    </dxf>
    <dxf>
      <font>
        <condense val="0"/>
        <extend val="0"/>
        <color theme="0"/>
      </font>
    </dxf>
    <dxf>
      <fill>
        <patternFill>
          <bgColor theme="9" tint="0.59981078524124887"/>
        </patternFill>
      </fill>
    </dxf>
    <dxf>
      <font>
        <condense val="0"/>
        <extend val="0"/>
        <color theme="0"/>
      </font>
    </dxf>
    <dxf>
      <fill>
        <patternFill>
          <bgColor theme="9" tint="0.59981078524124887"/>
        </patternFill>
      </fill>
    </dxf>
    <dxf>
      <font>
        <condense val="0"/>
        <extend val="0"/>
        <color theme="0"/>
      </font>
    </dxf>
    <dxf>
      <font>
        <condense val="0"/>
        <extend val="0"/>
        <color theme="0"/>
      </font>
    </dxf>
    <dxf>
      <fill>
        <patternFill>
          <bgColor theme="9" tint="0.59981078524124887"/>
        </patternFill>
      </fill>
    </dxf>
    <dxf>
      <fill>
        <patternFill>
          <bgColor theme="9" tint="0.59981078524124887"/>
        </patternFill>
      </fill>
    </dxf>
    <dxf>
      <fill>
        <patternFill>
          <bgColor theme="9" tint="0.59981078524124887"/>
        </patternFill>
      </fill>
    </dxf>
    <dxf>
      <font>
        <condense val="0"/>
        <extend val="0"/>
        <color theme="0"/>
      </font>
    </dxf>
    <dxf>
      <fill>
        <patternFill>
          <bgColor theme="9" tint="0.59981078524124887"/>
        </patternFill>
      </fill>
    </dxf>
    <dxf>
      <fill>
        <patternFill>
          <bgColor theme="9" tint="0.59981078524124887"/>
        </patternFill>
      </fill>
    </dxf>
    <dxf>
      <fill>
        <patternFill>
          <bgColor theme="9" tint="0.59981078524124887"/>
        </patternFill>
      </fill>
    </dxf>
    <dxf>
      <fill>
        <patternFill>
          <bgColor theme="9" tint="0.59981078524124887"/>
        </patternFill>
      </fill>
    </dxf>
    <dxf>
      <fill>
        <patternFill>
          <bgColor theme="9" tint="0.59981078524124887"/>
        </patternFill>
      </fill>
    </dxf>
    <dxf>
      <font>
        <condense val="0"/>
        <extend val="0"/>
        <color theme="0"/>
      </font>
    </dxf>
    <dxf>
      <fill>
        <patternFill>
          <bgColor theme="9" tint="0.59981078524124887"/>
        </patternFill>
      </fill>
    </dxf>
    <dxf>
      <fill>
        <patternFill>
          <bgColor theme="9" tint="0.59981078524124887"/>
        </patternFill>
      </fill>
    </dxf>
    <dxf>
      <fill>
        <patternFill>
          <bgColor theme="9" tint="0.59981078524124887"/>
        </patternFill>
      </fill>
    </dxf>
    <dxf>
      <fill>
        <patternFill>
          <bgColor theme="9" tint="0.59981078524124887"/>
        </patternFill>
      </fill>
    </dxf>
    <dxf>
      <fill>
        <patternFill>
          <bgColor theme="9" tint="0.59981078524124887"/>
        </patternFill>
      </fill>
    </dxf>
    <dxf>
      <fill>
        <patternFill>
          <bgColor theme="9" tint="0.59981078524124887"/>
        </patternFill>
      </fill>
    </dxf>
    <dxf>
      <font>
        <color theme="0"/>
      </font>
    </dxf>
    <dxf>
      <fill>
        <patternFill>
          <bgColor theme="9" tint="0.59981078524124887"/>
        </patternFill>
      </fill>
    </dxf>
    <dxf>
      <fill>
        <patternFill>
          <bgColor theme="9" tint="0.59981078524124887"/>
        </patternFill>
      </fill>
    </dxf>
    <dxf>
      <fill>
        <patternFill>
          <bgColor theme="9" tint="0.59981078524124887"/>
        </patternFill>
      </fill>
    </dxf>
    <dxf>
      <fill>
        <patternFill>
          <bgColor theme="9" tint="0.59981078524124887"/>
        </patternFill>
      </fill>
    </dxf>
    <dxf>
      <fill>
        <patternFill>
          <bgColor theme="9" tint="0.59981078524124887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8107852412488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687387</xdr:colOff>
      <xdr:row>7</xdr:row>
      <xdr:rowOff>19050</xdr:rowOff>
    </xdr:from>
    <xdr:to>
      <xdr:col>8</xdr:col>
      <xdr:colOff>952111</xdr:colOff>
      <xdr:row>7</xdr:row>
      <xdr:rowOff>257175</xdr:rowOff>
    </xdr:to>
    <xdr:sp macro="" textlink="">
      <xdr:nvSpPr>
        <xdr:cNvPr id="1068" name="テキスト ボックス 4">
          <a:extLst>
            <a:ext uri="{FF2B5EF4-FFF2-40B4-BE49-F238E27FC236}">
              <a16:creationId xmlns:a16="http://schemas.microsoft.com/office/drawing/2014/main" id="{0DC8A1F0-4600-B1F4-2F88-385603A6D33A}"/>
            </a:ext>
          </a:extLst>
        </xdr:cNvPr>
        <xdr:cNvSpPr txBox="1">
          <a:spLocks noChangeArrowheads="1"/>
        </xdr:cNvSpPr>
      </xdr:nvSpPr>
      <xdr:spPr bwMode="auto">
        <a:xfrm>
          <a:off x="3143250" y="1866900"/>
          <a:ext cx="266700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－</a:t>
          </a:r>
          <a:endParaRPr lang="ja-JP" altLang="en-US"/>
        </a:p>
      </xdr:txBody>
    </xdr:sp>
    <xdr:clientData/>
  </xdr:twoCellAnchor>
  <xdr:twoCellAnchor>
    <xdr:from>
      <xdr:col>30</xdr:col>
      <xdr:colOff>194702</xdr:colOff>
      <xdr:row>4</xdr:row>
      <xdr:rowOff>123638</xdr:rowOff>
    </xdr:from>
    <xdr:to>
      <xdr:col>34</xdr:col>
      <xdr:colOff>15496</xdr:colOff>
      <xdr:row>6</xdr:row>
      <xdr:rowOff>110830</xdr:rowOff>
    </xdr:to>
    <xdr:sp macro="" textlink="" fLocksText="0">
      <xdr:nvSpPr>
        <xdr:cNvPr id="1143" name="楕円 6">
          <a:extLst>
            <a:ext uri="{FF2B5EF4-FFF2-40B4-BE49-F238E27FC236}">
              <a16:creationId xmlns:a16="http://schemas.microsoft.com/office/drawing/2014/main" id="{9B9B5156-A05A-C98E-8B37-08E53A5EDF8B}"/>
            </a:ext>
          </a:extLst>
        </xdr:cNvPr>
        <xdr:cNvSpPr>
          <a:spLocks noChangeArrowheads="1"/>
        </xdr:cNvSpPr>
      </xdr:nvSpPr>
      <xdr:spPr bwMode="auto">
        <a:xfrm>
          <a:off x="9047349" y="1306606"/>
          <a:ext cx="829786" cy="451480"/>
        </a:xfrm>
        <a:prstGeom prst="ellipse">
          <a:avLst/>
        </a:prstGeom>
        <a:noFill/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170</xdr:row>
      <xdr:rowOff>171450</xdr:rowOff>
    </xdr:from>
    <xdr:to>
      <xdr:col>0</xdr:col>
      <xdr:colOff>0</xdr:colOff>
      <xdr:row>170</xdr:row>
      <xdr:rowOff>171450</xdr:rowOff>
    </xdr:to>
    <xdr:sp macro="" textlink="">
      <xdr:nvSpPr>
        <xdr:cNvPr id="3901" name="Line 1">
          <a:extLst>
            <a:ext uri="{FF2B5EF4-FFF2-40B4-BE49-F238E27FC236}">
              <a16:creationId xmlns:a16="http://schemas.microsoft.com/office/drawing/2014/main" id="{7608F1ED-744B-498D-92D6-C464EAFD28A6}"/>
            </a:ext>
          </a:extLst>
        </xdr:cNvPr>
        <xdr:cNvSpPr>
          <a:spLocks noChangeShapeType="1"/>
        </xdr:cNvSpPr>
      </xdr:nvSpPr>
      <xdr:spPr bwMode="auto">
        <a:xfrm flipH="1">
          <a:off x="0" y="39128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</xdr:row>
      <xdr:rowOff>133350</xdr:rowOff>
    </xdr:from>
    <xdr:to>
      <xdr:col>0</xdr:col>
      <xdr:colOff>0</xdr:colOff>
      <xdr:row>11</xdr:row>
      <xdr:rowOff>133350</xdr:rowOff>
    </xdr:to>
    <xdr:sp macro="" textlink="">
      <xdr:nvSpPr>
        <xdr:cNvPr id="3902" name="Line 8">
          <a:extLst>
            <a:ext uri="{FF2B5EF4-FFF2-40B4-BE49-F238E27FC236}">
              <a16:creationId xmlns:a16="http://schemas.microsoft.com/office/drawing/2014/main" id="{425A0BC7-AF43-D27E-E058-20F21A8FC892}"/>
            </a:ext>
          </a:extLst>
        </xdr:cNvPr>
        <xdr:cNvSpPr>
          <a:spLocks noChangeShapeType="1"/>
        </xdr:cNvSpPr>
      </xdr:nvSpPr>
      <xdr:spPr bwMode="auto">
        <a:xfrm>
          <a:off x="0" y="311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104775</xdr:colOff>
      <xdr:row>36</xdr:row>
      <xdr:rowOff>209550</xdr:rowOff>
    </xdr:from>
    <xdr:to>
      <xdr:col>15</xdr:col>
      <xdr:colOff>314325</xdr:colOff>
      <xdr:row>36</xdr:row>
      <xdr:rowOff>209550</xdr:rowOff>
    </xdr:to>
    <xdr:sp macro="" textlink="">
      <xdr:nvSpPr>
        <xdr:cNvPr id="3903" name="Line 10">
          <a:extLst>
            <a:ext uri="{FF2B5EF4-FFF2-40B4-BE49-F238E27FC236}">
              <a16:creationId xmlns:a16="http://schemas.microsoft.com/office/drawing/2014/main" id="{174647C4-4BCA-0525-2FA7-C71C1164664A}"/>
            </a:ext>
          </a:extLst>
        </xdr:cNvPr>
        <xdr:cNvSpPr>
          <a:spLocks noChangeShapeType="1"/>
        </xdr:cNvSpPr>
      </xdr:nvSpPr>
      <xdr:spPr bwMode="auto">
        <a:xfrm flipH="1">
          <a:off x="11658600" y="119157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495300</xdr:colOff>
      <xdr:row>11</xdr:row>
      <xdr:rowOff>190500</xdr:rowOff>
    </xdr:from>
    <xdr:to>
      <xdr:col>10</xdr:col>
      <xdr:colOff>390525</xdr:colOff>
      <xdr:row>11</xdr:row>
      <xdr:rowOff>190500</xdr:rowOff>
    </xdr:to>
    <xdr:sp macro="" textlink="">
      <xdr:nvSpPr>
        <xdr:cNvPr id="3904" name="Line 12">
          <a:extLst>
            <a:ext uri="{FF2B5EF4-FFF2-40B4-BE49-F238E27FC236}">
              <a16:creationId xmlns:a16="http://schemas.microsoft.com/office/drawing/2014/main" id="{B4D4FE93-1E4A-49B6-B058-78949C342A28}"/>
            </a:ext>
          </a:extLst>
        </xdr:cNvPr>
        <xdr:cNvSpPr>
          <a:spLocks noChangeShapeType="1"/>
        </xdr:cNvSpPr>
      </xdr:nvSpPr>
      <xdr:spPr bwMode="auto">
        <a:xfrm>
          <a:off x="7019925" y="3171825"/>
          <a:ext cx="866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438150</xdr:colOff>
      <xdr:row>15</xdr:row>
      <xdr:rowOff>171450</xdr:rowOff>
    </xdr:from>
    <xdr:to>
      <xdr:col>10</xdr:col>
      <xdr:colOff>333375</xdr:colOff>
      <xdr:row>15</xdr:row>
      <xdr:rowOff>171450</xdr:rowOff>
    </xdr:to>
    <xdr:sp macro="" textlink="">
      <xdr:nvSpPr>
        <xdr:cNvPr id="3905" name="Line 12">
          <a:extLst>
            <a:ext uri="{FF2B5EF4-FFF2-40B4-BE49-F238E27FC236}">
              <a16:creationId xmlns:a16="http://schemas.microsoft.com/office/drawing/2014/main" id="{18E733DF-49A7-479E-29B9-68515B74F848}"/>
            </a:ext>
          </a:extLst>
        </xdr:cNvPr>
        <xdr:cNvSpPr>
          <a:spLocks noChangeShapeType="1"/>
        </xdr:cNvSpPr>
      </xdr:nvSpPr>
      <xdr:spPr bwMode="auto">
        <a:xfrm>
          <a:off x="6962775" y="4324350"/>
          <a:ext cx="866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742950</xdr:colOff>
      <xdr:row>3</xdr:row>
      <xdr:rowOff>38100</xdr:rowOff>
    </xdr:from>
    <xdr:to>
      <xdr:col>13</xdr:col>
      <xdr:colOff>257175</xdr:colOff>
      <xdr:row>4</xdr:row>
      <xdr:rowOff>47625</xdr:rowOff>
    </xdr:to>
    <xdr:sp macro="" textlink="">
      <xdr:nvSpPr>
        <xdr:cNvPr id="3906" name="円/楕円 6">
          <a:extLst>
            <a:ext uri="{FF2B5EF4-FFF2-40B4-BE49-F238E27FC236}">
              <a16:creationId xmlns:a16="http://schemas.microsoft.com/office/drawing/2014/main" id="{C0EBE087-3937-825B-CC6C-193510BA9005}"/>
            </a:ext>
          </a:extLst>
        </xdr:cNvPr>
        <xdr:cNvSpPr>
          <a:spLocks noChangeArrowheads="1"/>
        </xdr:cNvSpPr>
      </xdr:nvSpPr>
      <xdr:spPr bwMode="auto">
        <a:xfrm>
          <a:off x="8639175" y="695325"/>
          <a:ext cx="723900" cy="314325"/>
        </a:xfrm>
        <a:prstGeom prst="ellipse">
          <a:avLst/>
        </a:prstGeom>
        <a:noFill/>
        <a:ln w="190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9071</xdr:colOff>
      <xdr:row>25</xdr:row>
      <xdr:rowOff>63499</xdr:rowOff>
    </xdr:from>
    <xdr:ext cx="5361215" cy="294821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82988C3-C9AB-8FC2-B005-E69476D0BC8F}"/>
            </a:ext>
          </a:extLst>
        </xdr:cNvPr>
        <xdr:cNvSpPr/>
      </xdr:nvSpPr>
      <xdr:spPr>
        <a:xfrm>
          <a:off x="3592285" y="7837713"/>
          <a:ext cx="5361215" cy="2948213"/>
        </a:xfrm>
        <a:prstGeom prst="rect">
          <a:avLst/>
        </a:prstGeom>
        <a:ln/>
        <a:effectLst>
          <a:outerShdw blurRad="50800" dist="38100" dir="2700000" sx="101000" sy="101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 anchor="ctr">
          <a:noAutofit/>
        </a:bodyPr>
        <a:lstStyle/>
        <a:p>
          <a:pPr algn="l">
            <a:lnSpc>
              <a:spcPts val="4000"/>
            </a:lnSpc>
          </a:pPr>
          <a:r>
            <a:rPr lang="ja-JP" altLang="en-US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昼食代・栄養費については徴収しません。</a:t>
          </a:r>
          <a:endParaRPr lang="en-US" altLang="ja-JP" sz="2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  <a:p>
          <a:pPr algn="l">
            <a:lnSpc>
              <a:spcPts val="3500"/>
            </a:lnSpc>
          </a:pPr>
          <a:r>
            <a:rPr lang="en-US" altLang="ja-JP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</a:t>
          </a:r>
          <a:r>
            <a:rPr lang="ja-JP" altLang="en-US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現地では、各校ごとに対応いただきます。</a:t>
          </a:r>
        </a:p>
      </xdr:txBody>
    </xdr:sp>
    <xdr:clientData/>
  </xdr:oneCellAnchor>
  <xdr:twoCellAnchor>
    <xdr:from>
      <xdr:col>1</xdr:col>
      <xdr:colOff>84138</xdr:colOff>
      <xdr:row>37</xdr:row>
      <xdr:rowOff>20865</xdr:rowOff>
    </xdr:from>
    <xdr:to>
      <xdr:col>5</xdr:col>
      <xdr:colOff>689002</xdr:colOff>
      <xdr:row>38</xdr:row>
      <xdr:rowOff>258631</xdr:rowOff>
    </xdr:to>
    <xdr:sp macro="" textlink="">
      <xdr:nvSpPr>
        <xdr:cNvPr id="4" name="強調線吹き出し 1 (枠付き) 3">
          <a:extLst>
            <a:ext uri="{FF2B5EF4-FFF2-40B4-BE49-F238E27FC236}">
              <a16:creationId xmlns:a16="http://schemas.microsoft.com/office/drawing/2014/main" id="{A60A98A7-4AE8-3DBE-C956-79D946F90B63}"/>
            </a:ext>
          </a:extLst>
        </xdr:cNvPr>
        <xdr:cNvSpPr/>
      </xdr:nvSpPr>
      <xdr:spPr>
        <a:xfrm>
          <a:off x="489858" y="11361965"/>
          <a:ext cx="4082142" cy="381000"/>
        </a:xfrm>
        <a:prstGeom prst="accentBorderCallout1">
          <a:avLst>
            <a:gd name="adj1" fmla="val 49578"/>
            <a:gd name="adj2" fmla="val 101730"/>
            <a:gd name="adj3" fmla="val -57614"/>
            <a:gd name="adj4" fmla="val 136136"/>
          </a:avLst>
        </a:prstGeom>
        <a:ln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昼食代・栄養費を除いた額が表示されています</a:t>
          </a:r>
        </a:p>
      </xdr:txBody>
    </xdr:sp>
    <xdr:clientData/>
  </xdr:twoCellAnchor>
  <xdr:twoCellAnchor>
    <xdr:from>
      <xdr:col>13</xdr:col>
      <xdr:colOff>1052286</xdr:colOff>
      <xdr:row>27</xdr:row>
      <xdr:rowOff>18142</xdr:rowOff>
    </xdr:from>
    <xdr:to>
      <xdr:col>15</xdr:col>
      <xdr:colOff>3152114</xdr:colOff>
      <xdr:row>31</xdr:row>
      <xdr:rowOff>181428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2592EA91-8A30-19FB-B672-8A518461C9CB}"/>
            </a:ext>
          </a:extLst>
        </xdr:cNvPr>
        <xdr:cNvSpPr/>
      </xdr:nvSpPr>
      <xdr:spPr>
        <a:xfrm>
          <a:off x="9434286" y="8182428"/>
          <a:ext cx="4340471" cy="1723571"/>
        </a:xfrm>
        <a:prstGeom prst="wedgeRectCallout">
          <a:avLst>
            <a:gd name="adj1" fmla="val -105832"/>
            <a:gd name="adj2" fmla="val 98457"/>
          </a:avLst>
        </a:prstGeom>
        <a:solidFill>
          <a:schemeClr val="bg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altLang="ja-JP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選手のみ</a:t>
          </a:r>
          <a:r>
            <a:rPr lang="en-US" altLang="ja-JP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lang="ja-JP" altLang="ja-JP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アルペン</a:t>
          </a:r>
          <a:r>
            <a:rPr lang="ja-JP" altLang="en-US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競技</a:t>
          </a:r>
          <a:r>
            <a:rPr lang="ja-JP" altLang="ja-JP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は雑費</a:t>
          </a:r>
          <a:r>
            <a:rPr lang="en-US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25,000</a:t>
          </a:r>
          <a:r>
            <a:rPr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円</a:t>
          </a:r>
          <a:endParaRPr lang="en-US" altLang="ja-JP" sz="18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クロカン競技は雑費</a:t>
          </a:r>
          <a:r>
            <a:rPr lang="en-US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25,000</a:t>
          </a:r>
          <a:r>
            <a:rPr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円</a:t>
          </a:r>
          <a:endParaRPr lang="ja-JP" altLang="ja-JP" sz="1800">
            <a:solidFill>
              <a:srgbClr val="FF0000"/>
            </a:solidFill>
            <a:effectLst/>
          </a:endParaRPr>
        </a:p>
        <a:p>
          <a:r>
            <a:rPr lang="ja-JP" altLang="ja-JP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ジャンプ競技</a:t>
          </a:r>
          <a:r>
            <a:rPr lang="ja-JP" altLang="en-US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lang="ja-JP" altLang="ja-JP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雑費</a:t>
          </a:r>
          <a:r>
            <a:rPr lang="en-US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25,000</a:t>
          </a:r>
          <a:r>
            <a:rPr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円</a:t>
          </a:r>
          <a:endParaRPr lang="en-US" altLang="ja-JP" sz="18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となります。</a:t>
          </a:r>
          <a:endParaRPr lang="ja-JP" altLang="ja-JP" sz="18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438150</xdr:colOff>
      <xdr:row>22</xdr:row>
      <xdr:rowOff>171450</xdr:rowOff>
    </xdr:from>
    <xdr:to>
      <xdr:col>10</xdr:col>
      <xdr:colOff>333375</xdr:colOff>
      <xdr:row>22</xdr:row>
      <xdr:rowOff>171450</xdr:rowOff>
    </xdr:to>
    <xdr:sp macro="" textlink="">
      <xdr:nvSpPr>
        <xdr:cNvPr id="3910" name="Line 12">
          <a:extLst>
            <a:ext uri="{FF2B5EF4-FFF2-40B4-BE49-F238E27FC236}">
              <a16:creationId xmlns:a16="http://schemas.microsoft.com/office/drawing/2014/main" id="{E186B154-5A14-0925-FBF7-F891F2EB67AE}"/>
            </a:ext>
          </a:extLst>
        </xdr:cNvPr>
        <xdr:cNvSpPr>
          <a:spLocks noChangeShapeType="1"/>
        </xdr:cNvSpPr>
      </xdr:nvSpPr>
      <xdr:spPr bwMode="auto">
        <a:xfrm>
          <a:off x="6962775" y="6734175"/>
          <a:ext cx="866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151</xdr:row>
      <xdr:rowOff>171450</xdr:rowOff>
    </xdr:from>
    <xdr:to>
      <xdr:col>0</xdr:col>
      <xdr:colOff>0</xdr:colOff>
      <xdr:row>151</xdr:row>
      <xdr:rowOff>171450</xdr:rowOff>
    </xdr:to>
    <xdr:sp macro="" textlink="">
      <xdr:nvSpPr>
        <xdr:cNvPr id="7510" name="Line 1">
          <a:extLst>
            <a:ext uri="{FF2B5EF4-FFF2-40B4-BE49-F238E27FC236}">
              <a16:creationId xmlns:a16="http://schemas.microsoft.com/office/drawing/2014/main" id="{B6E663DD-B467-F25A-3252-2D7F9EFEFF52}"/>
            </a:ext>
          </a:extLst>
        </xdr:cNvPr>
        <xdr:cNvSpPr>
          <a:spLocks noChangeShapeType="1"/>
        </xdr:cNvSpPr>
      </xdr:nvSpPr>
      <xdr:spPr bwMode="auto">
        <a:xfrm flipH="1">
          <a:off x="0" y="3305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7511" name="Line 8">
          <a:extLst>
            <a:ext uri="{FF2B5EF4-FFF2-40B4-BE49-F238E27FC236}">
              <a16:creationId xmlns:a16="http://schemas.microsoft.com/office/drawing/2014/main" id="{B9095563-69E2-0333-E10A-54BF3986F703}"/>
            </a:ext>
          </a:extLst>
        </xdr:cNvPr>
        <xdr:cNvSpPr>
          <a:spLocks noChangeShapeType="1"/>
        </xdr:cNvSpPr>
      </xdr:nvSpPr>
      <xdr:spPr bwMode="auto">
        <a:xfrm>
          <a:off x="0" y="126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104775</xdr:colOff>
      <xdr:row>17</xdr:row>
      <xdr:rowOff>209550</xdr:rowOff>
    </xdr:from>
    <xdr:to>
      <xdr:col>14</xdr:col>
      <xdr:colOff>314325</xdr:colOff>
      <xdr:row>17</xdr:row>
      <xdr:rowOff>209550</xdr:rowOff>
    </xdr:to>
    <xdr:sp macro="" textlink="">
      <xdr:nvSpPr>
        <xdr:cNvPr id="7512" name="Line 10">
          <a:extLst>
            <a:ext uri="{FF2B5EF4-FFF2-40B4-BE49-F238E27FC236}">
              <a16:creationId xmlns:a16="http://schemas.microsoft.com/office/drawing/2014/main" id="{72736874-6A31-4321-4262-F80FB8D5C23D}"/>
            </a:ext>
          </a:extLst>
        </xdr:cNvPr>
        <xdr:cNvSpPr>
          <a:spLocks noChangeShapeType="1"/>
        </xdr:cNvSpPr>
      </xdr:nvSpPr>
      <xdr:spPr bwMode="auto">
        <a:xfrm flipH="1">
          <a:off x="11410950" y="583882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390525</xdr:colOff>
      <xdr:row>4</xdr:row>
      <xdr:rowOff>95250</xdr:rowOff>
    </xdr:to>
    <xdr:sp macro="" textlink="">
      <xdr:nvSpPr>
        <xdr:cNvPr id="7513" name="円/楕円 6">
          <a:extLst>
            <a:ext uri="{FF2B5EF4-FFF2-40B4-BE49-F238E27FC236}">
              <a16:creationId xmlns:a16="http://schemas.microsoft.com/office/drawing/2014/main" id="{7BF32136-C992-733A-344E-0D7678805052}"/>
            </a:ext>
          </a:extLst>
        </xdr:cNvPr>
        <xdr:cNvSpPr>
          <a:spLocks noChangeArrowheads="1"/>
        </xdr:cNvSpPr>
      </xdr:nvSpPr>
      <xdr:spPr bwMode="auto">
        <a:xfrm>
          <a:off x="8515350" y="742950"/>
          <a:ext cx="733425" cy="314325"/>
        </a:xfrm>
        <a:prstGeom prst="ellipse">
          <a:avLst/>
        </a:prstGeom>
        <a:noFill/>
        <a:ln w="190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187324</xdr:colOff>
      <xdr:row>18</xdr:row>
      <xdr:rowOff>50345</xdr:rowOff>
    </xdr:from>
    <xdr:to>
      <xdr:col>5</xdr:col>
      <xdr:colOff>405753</xdr:colOff>
      <xdr:row>19</xdr:row>
      <xdr:rowOff>265983</xdr:rowOff>
    </xdr:to>
    <xdr:sp macro="" textlink="">
      <xdr:nvSpPr>
        <xdr:cNvPr id="8" name="強調線吹き出し 1 (枠付き) 7">
          <a:extLst>
            <a:ext uri="{FF2B5EF4-FFF2-40B4-BE49-F238E27FC236}">
              <a16:creationId xmlns:a16="http://schemas.microsoft.com/office/drawing/2014/main" id="{109E939C-A3E1-B079-E103-500E5211FD88}"/>
            </a:ext>
          </a:extLst>
        </xdr:cNvPr>
        <xdr:cNvSpPr/>
      </xdr:nvSpPr>
      <xdr:spPr>
        <a:xfrm>
          <a:off x="190499" y="6095999"/>
          <a:ext cx="4082142" cy="381000"/>
        </a:xfrm>
        <a:prstGeom prst="accentBorderCallout1">
          <a:avLst>
            <a:gd name="adj1" fmla="val 49578"/>
            <a:gd name="adj2" fmla="val 101730"/>
            <a:gd name="adj3" fmla="val -57614"/>
            <a:gd name="adj4" fmla="val 136136"/>
          </a:avLst>
        </a:prstGeom>
        <a:ln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昼食代・栄養費を除いた額が表示されています</a:t>
          </a:r>
        </a:p>
      </xdr:txBody>
    </xdr:sp>
    <xdr:clientData/>
  </xdr:twoCellAnchor>
  <xdr:oneCellAnchor>
    <xdr:from>
      <xdr:col>5</xdr:col>
      <xdr:colOff>938789</xdr:colOff>
      <xdr:row>10</xdr:row>
      <xdr:rowOff>133351</xdr:rowOff>
    </xdr:from>
    <xdr:ext cx="5841594" cy="2114550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D1F7C932-5585-9C4C-3B48-99AD7E71E140}"/>
            </a:ext>
          </a:extLst>
        </xdr:cNvPr>
        <xdr:cNvSpPr/>
      </xdr:nvSpPr>
      <xdr:spPr>
        <a:xfrm>
          <a:off x="4821814" y="3028951"/>
          <a:ext cx="5984072" cy="2114550"/>
        </a:xfrm>
        <a:prstGeom prst="rect">
          <a:avLst/>
        </a:prstGeom>
        <a:ln/>
        <a:effectLst>
          <a:outerShdw blurRad="50800" dist="38100" dir="2700000" sx="101000" sy="101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 anchor="ctr">
          <a:noAutofit/>
        </a:bodyPr>
        <a:lstStyle/>
        <a:p>
          <a:pPr algn="l">
            <a:lnSpc>
              <a:spcPts val="2100"/>
            </a:lnSpc>
          </a:pPr>
          <a:r>
            <a:rPr lang="ja-JP" altLang="en-US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昼食代・栄養費については徴収しません。</a:t>
          </a:r>
          <a:endParaRPr lang="en-US" altLang="ja-JP" sz="2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  <a:p>
          <a:pPr algn="l">
            <a:lnSpc>
              <a:spcPts val="2100"/>
            </a:lnSpc>
          </a:pPr>
          <a:r>
            <a:rPr lang="en-US" altLang="ja-JP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</a:t>
          </a:r>
          <a:r>
            <a:rPr lang="ja-JP" altLang="en-US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　　現地では、各校ごとに対応いただきます。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15</xdr:row>
      <xdr:rowOff>95250</xdr:rowOff>
    </xdr:from>
    <xdr:to>
      <xdr:col>7</xdr:col>
      <xdr:colOff>252034</xdr:colOff>
      <xdr:row>17</xdr:row>
      <xdr:rowOff>61874</xdr:rowOff>
    </xdr:to>
    <xdr:sp macro="" textlink="">
      <xdr:nvSpPr>
        <xdr:cNvPr id="2085" name="テキスト ボックス 1">
          <a:extLst>
            <a:ext uri="{FF2B5EF4-FFF2-40B4-BE49-F238E27FC236}">
              <a16:creationId xmlns:a16="http://schemas.microsoft.com/office/drawing/2014/main" id="{5C0E1EB4-163C-E6D0-C144-9EE320AE7D08}"/>
            </a:ext>
          </a:extLst>
        </xdr:cNvPr>
        <xdr:cNvSpPr txBox="1">
          <a:spLocks noChangeArrowheads="1"/>
        </xdr:cNvSpPr>
      </xdr:nvSpPr>
      <xdr:spPr bwMode="auto">
        <a:xfrm>
          <a:off x="2590800" y="4953000"/>
          <a:ext cx="857250" cy="342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キリトリ</a:t>
          </a:r>
          <a:endParaRPr lang="ja-JP" altLang="en-US"/>
        </a:p>
      </xdr:txBody>
    </xdr:sp>
    <xdr:clientData/>
  </xdr:twoCellAnchor>
  <xdr:twoCellAnchor>
    <xdr:from>
      <xdr:col>10</xdr:col>
      <xdr:colOff>3175</xdr:colOff>
      <xdr:row>7</xdr:row>
      <xdr:rowOff>76200</xdr:rowOff>
    </xdr:from>
    <xdr:to>
      <xdr:col>13</xdr:col>
      <xdr:colOff>111156</xdr:colOff>
      <xdr:row>7</xdr:row>
      <xdr:rowOff>533400</xdr:rowOff>
    </xdr:to>
    <xdr:sp macro="" textlink="" fLocksText="0">
      <xdr:nvSpPr>
        <xdr:cNvPr id="2179" name="楕円 4">
          <a:extLst>
            <a:ext uri="{FF2B5EF4-FFF2-40B4-BE49-F238E27FC236}">
              <a16:creationId xmlns:a16="http://schemas.microsoft.com/office/drawing/2014/main" id="{837A6D5A-9A7F-B128-4A6F-A041B6A52EEB}"/>
            </a:ext>
          </a:extLst>
        </xdr:cNvPr>
        <xdr:cNvSpPr>
          <a:spLocks noChangeArrowheads="1"/>
        </xdr:cNvSpPr>
      </xdr:nvSpPr>
      <xdr:spPr bwMode="auto">
        <a:xfrm>
          <a:off x="4181475" y="1952625"/>
          <a:ext cx="847725" cy="457200"/>
        </a:xfrm>
        <a:prstGeom prst="ellipse">
          <a:avLst/>
        </a:prstGeom>
        <a:noFill/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250825</xdr:colOff>
      <xdr:row>26</xdr:row>
      <xdr:rowOff>57150</xdr:rowOff>
    </xdr:from>
    <xdr:to>
      <xdr:col>13</xdr:col>
      <xdr:colOff>18981</xdr:colOff>
      <xdr:row>26</xdr:row>
      <xdr:rowOff>514350</xdr:rowOff>
    </xdr:to>
    <xdr:sp macro="" textlink="" fLocksText="0">
      <xdr:nvSpPr>
        <xdr:cNvPr id="2180" name="楕円 5">
          <a:extLst>
            <a:ext uri="{FF2B5EF4-FFF2-40B4-BE49-F238E27FC236}">
              <a16:creationId xmlns:a16="http://schemas.microsoft.com/office/drawing/2014/main" id="{3CF1E272-3E91-DBE7-5AC1-D0DB7414AD49}"/>
            </a:ext>
          </a:extLst>
        </xdr:cNvPr>
        <xdr:cNvSpPr>
          <a:spLocks noChangeArrowheads="1"/>
        </xdr:cNvSpPr>
      </xdr:nvSpPr>
      <xdr:spPr bwMode="auto">
        <a:xfrm>
          <a:off x="4086225" y="7524750"/>
          <a:ext cx="847725" cy="457200"/>
        </a:xfrm>
        <a:prstGeom prst="ellipse">
          <a:avLst/>
        </a:prstGeom>
        <a:noFill/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415256</xdr:colOff>
      <xdr:row>5</xdr:row>
      <xdr:rowOff>11140</xdr:rowOff>
    </xdr:from>
    <xdr:to>
      <xdr:col>22</xdr:col>
      <xdr:colOff>384342</xdr:colOff>
      <xdr:row>13</xdr:row>
      <xdr:rowOff>272938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A4A3772-02C8-5021-BDBF-FEF834647237}"/>
            </a:ext>
          </a:extLst>
        </xdr:cNvPr>
        <xdr:cNvSpPr/>
      </xdr:nvSpPr>
      <xdr:spPr>
        <a:xfrm>
          <a:off x="6146967" y="1119605"/>
          <a:ext cx="3004831" cy="339223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rgbClr val="FF0000"/>
              </a:solidFill>
            </a:rPr>
            <a:t>・あくまでも任意購入です</a:t>
          </a:r>
          <a:endParaRPr kumimoji="1" lang="en-US" altLang="ja-JP" sz="1600">
            <a:solidFill>
              <a:srgbClr val="FF0000"/>
            </a:solidFill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rgbClr val="FF0000"/>
              </a:solidFill>
            </a:rPr>
            <a:t>・</a:t>
          </a:r>
          <a:r>
            <a:rPr kumimoji="1" lang="en-US" altLang="ja-JP" sz="1600">
              <a:solidFill>
                <a:srgbClr val="FF0000"/>
              </a:solidFill>
            </a:rPr>
            <a:t>O</a:t>
          </a:r>
          <a:r>
            <a:rPr kumimoji="1" lang="ja-JP" altLang="en-US" sz="1600">
              <a:solidFill>
                <a:srgbClr val="FF0000"/>
              </a:solidFill>
            </a:rPr>
            <a:t>サイズしかありません。</a:t>
          </a:r>
          <a:endParaRPr kumimoji="1" lang="en-US" altLang="ja-JP" sz="1600">
            <a:solidFill>
              <a:srgbClr val="FF0000"/>
            </a:solidFill>
          </a:endParaRPr>
        </a:p>
        <a:p>
          <a:pPr algn="l">
            <a:lnSpc>
              <a:spcPts val="1900"/>
            </a:lnSpc>
          </a:pP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>
            <a:lnSpc>
              <a:spcPts val="1100"/>
            </a:lnSpc>
          </a:pP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シック">
      <a:maj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AL44"/>
  <sheetViews>
    <sheetView showGridLines="0" view="pageBreakPreview" topLeftCell="A31" zoomScaleNormal="100" zoomScaleSheetLayoutView="100" workbookViewId="0">
      <selection activeCell="K23" sqref="K23:AA23"/>
    </sheetView>
  </sheetViews>
  <sheetFormatPr defaultColWidth="9" defaultRowHeight="13" x14ac:dyDescent="0.2"/>
  <cols>
    <col min="1" max="1" width="4.90625" style="1" customWidth="1"/>
    <col min="2" max="2" width="10.6328125" style="1" customWidth="1"/>
    <col min="3" max="8" width="3.7265625" style="1" customWidth="1"/>
    <col min="9" max="9" width="13" style="1" customWidth="1"/>
    <col min="10" max="32" width="3.08984375" style="1" customWidth="1"/>
    <col min="33" max="33" width="4" style="1" customWidth="1"/>
    <col min="34" max="36" width="3.08984375" style="1" customWidth="1"/>
    <col min="37" max="37" width="9" style="1"/>
    <col min="38" max="38" width="3.7265625" style="92" hidden="1" customWidth="1"/>
    <col min="39" max="16384" width="9" style="1"/>
  </cols>
  <sheetData>
    <row r="1" spans="1:38" ht="28.5" thickBo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22" t="s">
        <v>27</v>
      </c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4"/>
    </row>
    <row r="2" spans="1:38" s="38" customFormat="1" ht="20.25" customHeight="1" x14ac:dyDescent="0.2">
      <c r="S2" s="225" t="s">
        <v>79</v>
      </c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L2" s="93"/>
    </row>
    <row r="3" spans="1:38" ht="19.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/>
      <c r="T3" s="5"/>
      <c r="U3" s="5"/>
      <c r="V3" s="5"/>
      <c r="W3" s="5"/>
      <c r="X3" s="5"/>
      <c r="Y3" s="5"/>
      <c r="Z3" s="5"/>
      <c r="AA3" s="5"/>
      <c r="AB3" s="4"/>
      <c r="AC3" s="4"/>
      <c r="AD3" s="4"/>
      <c r="AE3" s="4"/>
      <c r="AF3" s="4"/>
    </row>
    <row r="4" spans="1:38" ht="23.5" x14ac:dyDescent="0.2">
      <c r="A4" s="232" t="s">
        <v>29</v>
      </c>
      <c r="B4" s="232"/>
      <c r="C4" s="233">
        <v>63</v>
      </c>
      <c r="D4" s="233"/>
      <c r="E4" s="231" t="s">
        <v>30</v>
      </c>
      <c r="F4" s="231"/>
      <c r="G4" s="231" t="s">
        <v>28</v>
      </c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17"/>
    </row>
    <row r="5" spans="1:38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8" ht="24" customHeight="1" thickBot="1" x14ac:dyDescent="0.25">
      <c r="A6" s="242"/>
      <c r="B6" s="242"/>
      <c r="C6" s="242"/>
      <c r="D6" s="242"/>
      <c r="E6" s="242"/>
      <c r="F6" s="242"/>
      <c r="G6" s="14" t="s">
        <v>21</v>
      </c>
      <c r="H6" s="242"/>
      <c r="I6" s="242"/>
      <c r="J6" s="242"/>
      <c r="K6" s="241" t="s">
        <v>22</v>
      </c>
      <c r="L6" s="241"/>
      <c r="M6" s="241"/>
      <c r="N6" s="7"/>
      <c r="O6" s="238" t="s">
        <v>12</v>
      </c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9"/>
      <c r="AD6" s="239"/>
      <c r="AE6" s="239"/>
      <c r="AF6" s="6"/>
      <c r="AG6" s="6"/>
    </row>
    <row r="7" spans="1:38" ht="1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6"/>
      <c r="AD7" s="6"/>
      <c r="AE7" s="6"/>
      <c r="AF7" s="6"/>
      <c r="AG7" s="6"/>
    </row>
    <row r="8" spans="1:38" s="2" customFormat="1" ht="24" customHeight="1" thickBot="1" x14ac:dyDescent="0.25">
      <c r="A8" s="235" t="s">
        <v>7</v>
      </c>
      <c r="B8" s="235"/>
      <c r="C8" s="235"/>
      <c r="D8" s="79" t="s">
        <v>26</v>
      </c>
      <c r="E8" s="234"/>
      <c r="F8" s="234"/>
      <c r="G8" s="234"/>
      <c r="H8" s="18" t="s">
        <v>23</v>
      </c>
      <c r="I8" s="84"/>
      <c r="J8" s="234"/>
      <c r="K8" s="234"/>
      <c r="L8" s="234"/>
      <c r="M8" s="234"/>
      <c r="N8" s="78"/>
      <c r="O8" s="237" t="s">
        <v>8</v>
      </c>
      <c r="P8" s="237"/>
      <c r="Q8" s="237"/>
      <c r="R8" s="237"/>
      <c r="S8" s="237"/>
      <c r="T8" s="237"/>
      <c r="U8" s="237"/>
      <c r="V8" s="237"/>
      <c r="W8" s="240"/>
      <c r="X8" s="240"/>
      <c r="Y8" s="240"/>
      <c r="Z8" s="240"/>
      <c r="AA8" s="240"/>
      <c r="AB8" s="240"/>
      <c r="AC8" s="240"/>
      <c r="AD8" s="240"/>
      <c r="AE8" s="240"/>
      <c r="AF8" s="240"/>
      <c r="AG8" s="10"/>
      <c r="AL8" s="94"/>
    </row>
    <row r="9" spans="1:38" s="3" customFormat="1" ht="1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11"/>
      <c r="AL9" s="95"/>
    </row>
    <row r="10" spans="1:38" s="3" customFormat="1" ht="24" customHeight="1" thickBo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237" t="s">
        <v>17</v>
      </c>
      <c r="P10" s="237"/>
      <c r="Q10" s="237"/>
      <c r="R10" s="237"/>
      <c r="S10" s="237"/>
      <c r="T10" s="237"/>
      <c r="U10" s="237"/>
      <c r="V10" s="237"/>
      <c r="W10" s="240" t="s">
        <v>128</v>
      </c>
      <c r="X10" s="240"/>
      <c r="Y10" s="240"/>
      <c r="Z10" s="240"/>
      <c r="AA10" s="240"/>
      <c r="AB10" s="240"/>
      <c r="AC10" s="240"/>
      <c r="AD10" s="240"/>
      <c r="AE10" s="240"/>
      <c r="AF10" s="240"/>
      <c r="AG10" s="11"/>
      <c r="AL10" s="95"/>
    </row>
    <row r="11" spans="1:38" s="3" customFormat="1" ht="24" customHeight="1" thickBo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236" t="s">
        <v>16</v>
      </c>
      <c r="P11" s="236"/>
      <c r="Q11" s="236"/>
      <c r="R11" s="236"/>
      <c r="S11" s="236"/>
      <c r="T11" s="236"/>
      <c r="U11" s="236"/>
      <c r="V11" s="236"/>
      <c r="W11" s="249" t="s">
        <v>129</v>
      </c>
      <c r="X11" s="249"/>
      <c r="Y11" s="249"/>
      <c r="Z11" s="249"/>
      <c r="AA11" s="249"/>
      <c r="AB11" s="249"/>
      <c r="AC11" s="249"/>
      <c r="AD11" s="249"/>
      <c r="AE11" s="249"/>
      <c r="AF11" s="249"/>
      <c r="AG11" s="11"/>
      <c r="AL11" s="95"/>
    </row>
    <row r="12" spans="1:38" ht="15" customHeight="1" thickBo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8" ht="26.25" customHeight="1" thickBot="1" x14ac:dyDescent="0.25">
      <c r="A13" s="6"/>
      <c r="B13" s="6"/>
      <c r="C13" s="6"/>
      <c r="D13" s="6"/>
      <c r="E13" s="6"/>
      <c r="F13" s="6"/>
      <c r="G13" s="6"/>
      <c r="H13" s="6"/>
      <c r="I13" s="6"/>
      <c r="J13" s="226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8"/>
    </row>
    <row r="14" spans="1:38" s="147" customFormat="1" ht="26.25" customHeight="1" x14ac:dyDescent="0.2">
      <c r="A14" s="243" t="s">
        <v>3</v>
      </c>
      <c r="B14" s="244"/>
      <c r="C14" s="244"/>
      <c r="D14" s="244"/>
      <c r="E14" s="244"/>
      <c r="F14" s="245"/>
      <c r="G14" s="250" t="s">
        <v>4</v>
      </c>
      <c r="H14" s="251"/>
      <c r="I14" s="252"/>
      <c r="J14" s="229" t="s">
        <v>130</v>
      </c>
      <c r="K14" s="230"/>
      <c r="L14" s="161" t="s">
        <v>18</v>
      </c>
      <c r="M14" s="229" t="s">
        <v>124</v>
      </c>
      <c r="N14" s="230"/>
      <c r="O14" s="161" t="s">
        <v>18</v>
      </c>
      <c r="P14" s="229" t="s">
        <v>125</v>
      </c>
      <c r="Q14" s="230"/>
      <c r="R14" s="161" t="s">
        <v>18</v>
      </c>
      <c r="S14" s="229" t="s">
        <v>120</v>
      </c>
      <c r="T14" s="230"/>
      <c r="U14" s="161" t="s">
        <v>18</v>
      </c>
      <c r="V14" s="229" t="s">
        <v>113</v>
      </c>
      <c r="W14" s="230"/>
      <c r="X14" s="161" t="s">
        <v>18</v>
      </c>
      <c r="Y14" s="229" t="s">
        <v>114</v>
      </c>
      <c r="Z14" s="230"/>
      <c r="AA14" s="161" t="s">
        <v>18</v>
      </c>
      <c r="AB14" s="229"/>
      <c r="AC14" s="230"/>
      <c r="AD14" s="161" t="s">
        <v>18</v>
      </c>
      <c r="AE14" s="229"/>
      <c r="AF14" s="230"/>
      <c r="AG14" s="161" t="s">
        <v>18</v>
      </c>
      <c r="AH14" s="229"/>
      <c r="AI14" s="230"/>
      <c r="AJ14" s="161" t="s">
        <v>18</v>
      </c>
      <c r="AL14" s="148"/>
    </row>
    <row r="15" spans="1:38" s="147" customFormat="1" ht="35.25" customHeight="1" thickBot="1" x14ac:dyDescent="0.25">
      <c r="A15" s="246"/>
      <c r="B15" s="247"/>
      <c r="C15" s="247"/>
      <c r="D15" s="247"/>
      <c r="E15" s="247"/>
      <c r="F15" s="248"/>
      <c r="G15" s="295" t="s">
        <v>11</v>
      </c>
      <c r="H15" s="295"/>
      <c r="I15" s="243"/>
      <c r="J15" s="158" t="s">
        <v>98</v>
      </c>
      <c r="K15" s="159" t="s">
        <v>2</v>
      </c>
      <c r="L15" s="160" t="s">
        <v>10</v>
      </c>
      <c r="M15" s="151" t="s">
        <v>98</v>
      </c>
      <c r="N15" s="149" t="s">
        <v>2</v>
      </c>
      <c r="O15" s="150" t="s">
        <v>10</v>
      </c>
      <c r="P15" s="151" t="s">
        <v>98</v>
      </c>
      <c r="Q15" s="149" t="s">
        <v>2</v>
      </c>
      <c r="R15" s="150" t="s">
        <v>10</v>
      </c>
      <c r="S15" s="151" t="s">
        <v>98</v>
      </c>
      <c r="T15" s="149" t="s">
        <v>2</v>
      </c>
      <c r="U15" s="150" t="s">
        <v>10</v>
      </c>
      <c r="V15" s="151" t="s">
        <v>98</v>
      </c>
      <c r="W15" s="149" t="s">
        <v>2</v>
      </c>
      <c r="X15" s="150" t="s">
        <v>10</v>
      </c>
      <c r="Y15" s="151" t="s">
        <v>98</v>
      </c>
      <c r="Z15" s="149" t="s">
        <v>2</v>
      </c>
      <c r="AA15" s="150" t="s">
        <v>10</v>
      </c>
      <c r="AB15" s="151" t="s">
        <v>98</v>
      </c>
      <c r="AC15" s="149" t="s">
        <v>2</v>
      </c>
      <c r="AD15" s="150" t="s">
        <v>10</v>
      </c>
      <c r="AE15" s="151" t="s">
        <v>98</v>
      </c>
      <c r="AF15" s="149" t="s">
        <v>2</v>
      </c>
      <c r="AG15" s="150" t="s">
        <v>10</v>
      </c>
      <c r="AH15" s="151" t="s">
        <v>98</v>
      </c>
      <c r="AI15" s="149" t="s">
        <v>2</v>
      </c>
      <c r="AJ15" s="152" t="s">
        <v>10</v>
      </c>
      <c r="AL15" s="153" t="s">
        <v>80</v>
      </c>
    </row>
    <row r="16" spans="1:38" ht="28.5" customHeight="1" x14ac:dyDescent="0.2">
      <c r="A16" s="253" t="s">
        <v>91</v>
      </c>
      <c r="B16" s="254"/>
      <c r="C16" s="144">
        <v>1</v>
      </c>
      <c r="D16" s="266"/>
      <c r="E16" s="267"/>
      <c r="F16" s="267"/>
      <c r="G16" s="267"/>
      <c r="H16" s="268"/>
      <c r="I16" s="19"/>
      <c r="J16" s="197"/>
      <c r="K16" s="198"/>
      <c r="L16" s="199"/>
      <c r="M16" s="197"/>
      <c r="N16" s="198"/>
      <c r="O16" s="199"/>
      <c r="P16" s="197"/>
      <c r="Q16" s="198"/>
      <c r="R16" s="199"/>
      <c r="S16" s="197"/>
      <c r="T16" s="198"/>
      <c r="U16" s="199"/>
      <c r="V16" s="197"/>
      <c r="W16" s="198"/>
      <c r="X16" s="199"/>
      <c r="Y16" s="197"/>
      <c r="Z16" s="198"/>
      <c r="AA16" s="199"/>
      <c r="AB16" s="197"/>
      <c r="AC16" s="198"/>
      <c r="AD16" s="199"/>
      <c r="AE16" s="197"/>
      <c r="AF16" s="198"/>
      <c r="AG16" s="200"/>
      <c r="AH16" s="197"/>
      <c r="AI16" s="198"/>
      <c r="AJ16" s="201"/>
      <c r="AL16" s="28" t="s">
        <v>19</v>
      </c>
    </row>
    <row r="17" spans="1:38" ht="28.5" customHeight="1" x14ac:dyDescent="0.2">
      <c r="A17" s="255"/>
      <c r="B17" s="256"/>
      <c r="C17" s="145">
        <v>2</v>
      </c>
      <c r="D17" s="269"/>
      <c r="E17" s="270"/>
      <c r="F17" s="270"/>
      <c r="G17" s="270"/>
      <c r="H17" s="271"/>
      <c r="I17" s="99"/>
      <c r="J17" s="202"/>
      <c r="K17" s="203"/>
      <c r="L17" s="204"/>
      <c r="M17" s="202"/>
      <c r="N17" s="203"/>
      <c r="O17" s="204"/>
      <c r="P17" s="202"/>
      <c r="Q17" s="203"/>
      <c r="R17" s="204"/>
      <c r="S17" s="202"/>
      <c r="T17" s="203"/>
      <c r="U17" s="204"/>
      <c r="V17" s="202"/>
      <c r="W17" s="203"/>
      <c r="X17" s="204"/>
      <c r="Y17" s="202"/>
      <c r="Z17" s="203"/>
      <c r="AA17" s="204"/>
      <c r="AB17" s="202"/>
      <c r="AC17" s="203"/>
      <c r="AD17" s="204"/>
      <c r="AE17" s="202"/>
      <c r="AF17" s="203"/>
      <c r="AG17" s="205"/>
      <c r="AH17" s="202"/>
      <c r="AI17" s="203"/>
      <c r="AJ17" s="206"/>
      <c r="AL17" s="28" t="s">
        <v>20</v>
      </c>
    </row>
    <row r="18" spans="1:38" ht="28.5" customHeight="1" thickBot="1" x14ac:dyDescent="0.25">
      <c r="A18" s="257"/>
      <c r="B18" s="258"/>
      <c r="C18" s="146">
        <v>3</v>
      </c>
      <c r="D18" s="272"/>
      <c r="E18" s="273"/>
      <c r="F18" s="273"/>
      <c r="G18" s="273"/>
      <c r="H18" s="274"/>
      <c r="I18" s="20"/>
      <c r="J18" s="193"/>
      <c r="K18" s="194"/>
      <c r="L18" s="195"/>
      <c r="M18" s="193"/>
      <c r="N18" s="194"/>
      <c r="O18" s="195"/>
      <c r="P18" s="193"/>
      <c r="Q18" s="194"/>
      <c r="R18" s="195"/>
      <c r="S18" s="193"/>
      <c r="T18" s="194"/>
      <c r="U18" s="195"/>
      <c r="V18" s="193"/>
      <c r="W18" s="194"/>
      <c r="X18" s="195"/>
      <c r="Y18" s="193"/>
      <c r="Z18" s="194"/>
      <c r="AA18" s="195"/>
      <c r="AB18" s="193"/>
      <c r="AC18" s="194"/>
      <c r="AD18" s="195"/>
      <c r="AE18" s="193"/>
      <c r="AF18" s="194"/>
      <c r="AG18" s="196"/>
      <c r="AH18" s="193"/>
      <c r="AI18" s="194"/>
      <c r="AJ18" s="207"/>
      <c r="AL18" s="28">
        <v>1</v>
      </c>
    </row>
    <row r="19" spans="1:38" ht="28.5" customHeight="1" x14ac:dyDescent="0.2">
      <c r="A19" s="265" t="s">
        <v>1</v>
      </c>
      <c r="B19" s="254"/>
      <c r="C19" s="144">
        <v>1</v>
      </c>
      <c r="D19" s="266"/>
      <c r="E19" s="267"/>
      <c r="F19" s="267"/>
      <c r="G19" s="267"/>
      <c r="H19" s="268"/>
      <c r="I19" s="19"/>
      <c r="J19" s="197"/>
      <c r="K19" s="198"/>
      <c r="L19" s="199"/>
      <c r="M19" s="197"/>
      <c r="N19" s="198"/>
      <c r="O19" s="199"/>
      <c r="P19" s="197"/>
      <c r="Q19" s="198"/>
      <c r="R19" s="199"/>
      <c r="S19" s="197"/>
      <c r="T19" s="198"/>
      <c r="U19" s="199"/>
      <c r="V19" s="197"/>
      <c r="W19" s="198"/>
      <c r="X19" s="199"/>
      <c r="Y19" s="197"/>
      <c r="Z19" s="198"/>
      <c r="AA19" s="199"/>
      <c r="AB19" s="197"/>
      <c r="AC19" s="198"/>
      <c r="AD19" s="199"/>
      <c r="AE19" s="197"/>
      <c r="AF19" s="198"/>
      <c r="AG19" s="200"/>
      <c r="AH19" s="197"/>
      <c r="AI19" s="198"/>
      <c r="AJ19" s="201"/>
      <c r="AL19" s="28">
        <v>2</v>
      </c>
    </row>
    <row r="20" spans="1:38" ht="28.5" customHeight="1" x14ac:dyDescent="0.2">
      <c r="A20" s="255"/>
      <c r="B20" s="256"/>
      <c r="C20" s="145">
        <v>2</v>
      </c>
      <c r="D20" s="269"/>
      <c r="E20" s="270"/>
      <c r="F20" s="270"/>
      <c r="G20" s="270"/>
      <c r="H20" s="271"/>
      <c r="I20" s="99"/>
      <c r="J20" s="202"/>
      <c r="K20" s="203"/>
      <c r="L20" s="204"/>
      <c r="M20" s="202"/>
      <c r="N20" s="203"/>
      <c r="O20" s="204"/>
      <c r="P20" s="202"/>
      <c r="Q20" s="203"/>
      <c r="R20" s="204"/>
      <c r="S20" s="202"/>
      <c r="T20" s="203"/>
      <c r="U20" s="204"/>
      <c r="V20" s="202"/>
      <c r="W20" s="203"/>
      <c r="X20" s="204"/>
      <c r="Y20" s="202"/>
      <c r="Z20" s="203"/>
      <c r="AA20" s="204"/>
      <c r="AB20" s="202"/>
      <c r="AC20" s="203"/>
      <c r="AD20" s="204"/>
      <c r="AE20" s="202"/>
      <c r="AF20" s="203"/>
      <c r="AG20" s="205"/>
      <c r="AH20" s="202"/>
      <c r="AI20" s="203"/>
      <c r="AJ20" s="206"/>
      <c r="AL20" s="28">
        <v>3</v>
      </c>
    </row>
    <row r="21" spans="1:38" ht="28.5" customHeight="1" thickBot="1" x14ac:dyDescent="0.25">
      <c r="A21" s="257"/>
      <c r="B21" s="258"/>
      <c r="C21" s="146">
        <v>3</v>
      </c>
      <c r="D21" s="272"/>
      <c r="E21" s="273"/>
      <c r="F21" s="273"/>
      <c r="G21" s="273"/>
      <c r="H21" s="274"/>
      <c r="I21" s="20"/>
      <c r="J21" s="193"/>
      <c r="K21" s="194"/>
      <c r="L21" s="195"/>
      <c r="M21" s="193"/>
      <c r="N21" s="194"/>
      <c r="O21" s="195"/>
      <c r="P21" s="193"/>
      <c r="Q21" s="194"/>
      <c r="R21" s="195"/>
      <c r="S21" s="193"/>
      <c r="T21" s="194"/>
      <c r="U21" s="195"/>
      <c r="V21" s="193"/>
      <c r="W21" s="194"/>
      <c r="X21" s="195"/>
      <c r="Y21" s="193"/>
      <c r="Z21" s="194"/>
      <c r="AA21" s="195"/>
      <c r="AB21" s="193"/>
      <c r="AC21" s="194"/>
      <c r="AD21" s="195"/>
      <c r="AE21" s="193"/>
      <c r="AF21" s="194"/>
      <c r="AG21" s="196"/>
      <c r="AH21" s="193"/>
      <c r="AI21" s="194"/>
      <c r="AJ21" s="207"/>
      <c r="AL21" s="1"/>
    </row>
    <row r="22" spans="1:38" ht="28.5" customHeight="1" x14ac:dyDescent="0.2">
      <c r="A22" s="259" t="s">
        <v>5</v>
      </c>
      <c r="B22" s="154" t="s">
        <v>13</v>
      </c>
      <c r="C22" s="286" t="s">
        <v>6</v>
      </c>
      <c r="D22" s="287"/>
      <c r="E22" s="287"/>
      <c r="F22" s="288"/>
      <c r="G22" s="143" t="s">
        <v>0</v>
      </c>
      <c r="H22" s="156" t="s">
        <v>14</v>
      </c>
      <c r="I22" s="157" t="s">
        <v>15</v>
      </c>
      <c r="J22" s="86"/>
      <c r="K22" s="87"/>
      <c r="L22" s="88"/>
      <c r="M22" s="86"/>
      <c r="N22" s="87"/>
      <c r="O22" s="88"/>
      <c r="P22" s="86"/>
      <c r="Q22" s="87"/>
      <c r="R22" s="88"/>
      <c r="S22" s="86"/>
      <c r="T22" s="87"/>
      <c r="U22" s="88"/>
      <c r="V22" s="86"/>
      <c r="W22" s="87"/>
      <c r="X22" s="88"/>
      <c r="Y22" s="86"/>
      <c r="Z22" s="87"/>
      <c r="AA22" s="88"/>
      <c r="AB22" s="86"/>
      <c r="AC22" s="87"/>
      <c r="AD22" s="88"/>
      <c r="AE22" s="86"/>
      <c r="AF22" s="87"/>
      <c r="AG22" s="89"/>
      <c r="AH22" s="86"/>
      <c r="AI22" s="87"/>
      <c r="AJ22" s="90"/>
      <c r="AL22" s="1"/>
    </row>
    <row r="23" spans="1:38" ht="28.5" customHeight="1" x14ac:dyDescent="0.2">
      <c r="A23" s="260"/>
      <c r="B23" s="153">
        <v>1</v>
      </c>
      <c r="C23" s="262"/>
      <c r="D23" s="263"/>
      <c r="E23" s="263"/>
      <c r="F23" s="264"/>
      <c r="G23" s="12"/>
      <c r="H23" s="15"/>
      <c r="I23" s="187"/>
      <c r="J23" s="189"/>
      <c r="K23" s="190"/>
      <c r="L23" s="191"/>
      <c r="M23" s="189"/>
      <c r="N23" s="190"/>
      <c r="O23" s="191"/>
      <c r="P23" s="189"/>
      <c r="Q23" s="190"/>
      <c r="R23" s="191"/>
      <c r="S23" s="189"/>
      <c r="T23" s="190"/>
      <c r="U23" s="191"/>
      <c r="V23" s="189"/>
      <c r="W23" s="190"/>
      <c r="X23" s="191"/>
      <c r="Y23" s="189"/>
      <c r="Z23" s="190"/>
      <c r="AA23" s="191"/>
      <c r="AB23" s="189"/>
      <c r="AC23" s="190"/>
      <c r="AD23" s="191"/>
      <c r="AE23" s="189"/>
      <c r="AF23" s="190"/>
      <c r="AG23" s="192"/>
      <c r="AH23" s="189"/>
      <c r="AI23" s="190"/>
      <c r="AJ23" s="91"/>
      <c r="AL23" s="1"/>
    </row>
    <row r="24" spans="1:38" ht="28.5" customHeight="1" x14ac:dyDescent="0.2">
      <c r="A24" s="260"/>
      <c r="B24" s="153">
        <v>2</v>
      </c>
      <c r="C24" s="262"/>
      <c r="D24" s="263"/>
      <c r="E24" s="263"/>
      <c r="F24" s="264"/>
      <c r="G24" s="12"/>
      <c r="H24" s="15"/>
      <c r="I24" s="187"/>
      <c r="J24" s="189"/>
      <c r="K24" s="190"/>
      <c r="L24" s="191"/>
      <c r="M24" s="189"/>
      <c r="N24" s="190"/>
      <c r="O24" s="191"/>
      <c r="P24" s="189"/>
      <c r="Q24" s="190"/>
      <c r="R24" s="191"/>
      <c r="S24" s="189"/>
      <c r="T24" s="190"/>
      <c r="U24" s="191"/>
      <c r="V24" s="189"/>
      <c r="W24" s="190"/>
      <c r="X24" s="191"/>
      <c r="Y24" s="189"/>
      <c r="Z24" s="190"/>
      <c r="AA24" s="191"/>
      <c r="AB24" s="189"/>
      <c r="AC24" s="190"/>
      <c r="AD24" s="191"/>
      <c r="AE24" s="189"/>
      <c r="AF24" s="190"/>
      <c r="AG24" s="192"/>
      <c r="AH24" s="189"/>
      <c r="AI24" s="190"/>
      <c r="AJ24" s="91"/>
      <c r="AL24" s="1"/>
    </row>
    <row r="25" spans="1:38" ht="28.5" customHeight="1" x14ac:dyDescent="0.2">
      <c r="A25" s="260"/>
      <c r="B25" s="153">
        <v>3</v>
      </c>
      <c r="C25" s="262"/>
      <c r="D25" s="263"/>
      <c r="E25" s="263"/>
      <c r="F25" s="264"/>
      <c r="G25" s="12"/>
      <c r="H25" s="15"/>
      <c r="I25" s="187"/>
      <c r="J25" s="189"/>
      <c r="K25" s="190"/>
      <c r="L25" s="191"/>
      <c r="M25" s="189"/>
      <c r="N25" s="190"/>
      <c r="O25" s="191"/>
      <c r="P25" s="189"/>
      <c r="Q25" s="190"/>
      <c r="R25" s="191"/>
      <c r="S25" s="189"/>
      <c r="T25" s="190"/>
      <c r="U25" s="191"/>
      <c r="V25" s="189"/>
      <c r="W25" s="190"/>
      <c r="X25" s="191"/>
      <c r="Y25" s="189"/>
      <c r="Z25" s="190"/>
      <c r="AA25" s="191"/>
      <c r="AB25" s="189"/>
      <c r="AC25" s="190"/>
      <c r="AD25" s="191"/>
      <c r="AE25" s="189"/>
      <c r="AF25" s="190"/>
      <c r="AG25" s="192"/>
      <c r="AH25" s="189"/>
      <c r="AI25" s="190"/>
      <c r="AJ25" s="91"/>
      <c r="AL25" s="1"/>
    </row>
    <row r="26" spans="1:38" ht="28.5" customHeight="1" x14ac:dyDescent="0.2">
      <c r="A26" s="260"/>
      <c r="B26" s="153">
        <v>4</v>
      </c>
      <c r="C26" s="262"/>
      <c r="D26" s="263"/>
      <c r="E26" s="263"/>
      <c r="F26" s="264"/>
      <c r="G26" s="12"/>
      <c r="H26" s="15"/>
      <c r="I26" s="187"/>
      <c r="J26" s="189"/>
      <c r="K26" s="190"/>
      <c r="L26" s="191"/>
      <c r="M26" s="189"/>
      <c r="N26" s="190"/>
      <c r="O26" s="191"/>
      <c r="P26" s="189"/>
      <c r="Q26" s="190"/>
      <c r="R26" s="191"/>
      <c r="S26" s="189"/>
      <c r="T26" s="190"/>
      <c r="U26" s="191"/>
      <c r="V26" s="189"/>
      <c r="W26" s="190"/>
      <c r="X26" s="191"/>
      <c r="Y26" s="189"/>
      <c r="Z26" s="190"/>
      <c r="AA26" s="191"/>
      <c r="AB26" s="189"/>
      <c r="AC26" s="190"/>
      <c r="AD26" s="191"/>
      <c r="AE26" s="189"/>
      <c r="AF26" s="190"/>
      <c r="AG26" s="192"/>
      <c r="AH26" s="189"/>
      <c r="AI26" s="190"/>
      <c r="AJ26" s="91"/>
      <c r="AL26" s="1"/>
    </row>
    <row r="27" spans="1:38" ht="28.5" customHeight="1" x14ac:dyDescent="0.2">
      <c r="A27" s="260"/>
      <c r="B27" s="153">
        <v>5</v>
      </c>
      <c r="C27" s="262"/>
      <c r="D27" s="263"/>
      <c r="E27" s="263"/>
      <c r="F27" s="264"/>
      <c r="G27" s="12"/>
      <c r="H27" s="15"/>
      <c r="I27" s="187"/>
      <c r="J27" s="189"/>
      <c r="K27" s="190"/>
      <c r="L27" s="191"/>
      <c r="M27" s="189"/>
      <c r="N27" s="190"/>
      <c r="O27" s="191"/>
      <c r="P27" s="189"/>
      <c r="Q27" s="190"/>
      <c r="R27" s="191"/>
      <c r="S27" s="189"/>
      <c r="T27" s="190"/>
      <c r="U27" s="191"/>
      <c r="V27" s="189"/>
      <c r="W27" s="190"/>
      <c r="X27" s="191"/>
      <c r="Y27" s="189"/>
      <c r="Z27" s="190"/>
      <c r="AA27" s="191"/>
      <c r="AB27" s="189"/>
      <c r="AC27" s="190"/>
      <c r="AD27" s="191"/>
      <c r="AE27" s="189"/>
      <c r="AF27" s="190"/>
      <c r="AG27" s="192"/>
      <c r="AH27" s="189"/>
      <c r="AI27" s="190"/>
      <c r="AJ27" s="91"/>
      <c r="AL27" s="1"/>
    </row>
    <row r="28" spans="1:38" ht="28.5" customHeight="1" x14ac:dyDescent="0.2">
      <c r="A28" s="260"/>
      <c r="B28" s="153">
        <v>6</v>
      </c>
      <c r="C28" s="262"/>
      <c r="D28" s="263"/>
      <c r="E28" s="263"/>
      <c r="F28" s="264"/>
      <c r="G28" s="12"/>
      <c r="H28" s="15"/>
      <c r="I28" s="187"/>
      <c r="J28" s="189"/>
      <c r="K28" s="190"/>
      <c r="L28" s="191"/>
      <c r="M28" s="189"/>
      <c r="N28" s="190"/>
      <c r="O28" s="191"/>
      <c r="P28" s="189"/>
      <c r="Q28" s="190"/>
      <c r="R28" s="191"/>
      <c r="S28" s="189"/>
      <c r="T28" s="190"/>
      <c r="U28" s="191"/>
      <c r="V28" s="189"/>
      <c r="W28" s="190"/>
      <c r="X28" s="191"/>
      <c r="Y28" s="189"/>
      <c r="Z28" s="190"/>
      <c r="AA28" s="191"/>
      <c r="AB28" s="189"/>
      <c r="AC28" s="190"/>
      <c r="AD28" s="191"/>
      <c r="AE28" s="189"/>
      <c r="AF28" s="190"/>
      <c r="AG28" s="192"/>
      <c r="AH28" s="189"/>
      <c r="AI28" s="190"/>
      <c r="AJ28" s="91"/>
      <c r="AL28" s="1"/>
    </row>
    <row r="29" spans="1:38" ht="28.5" customHeight="1" x14ac:dyDescent="0.2">
      <c r="A29" s="260"/>
      <c r="B29" s="153">
        <v>7</v>
      </c>
      <c r="C29" s="262"/>
      <c r="D29" s="263"/>
      <c r="E29" s="263"/>
      <c r="F29" s="264"/>
      <c r="G29" s="12"/>
      <c r="H29" s="15"/>
      <c r="I29" s="187"/>
      <c r="J29" s="189"/>
      <c r="K29" s="190"/>
      <c r="L29" s="191"/>
      <c r="M29" s="189"/>
      <c r="N29" s="190"/>
      <c r="O29" s="191"/>
      <c r="P29" s="189"/>
      <c r="Q29" s="190"/>
      <c r="R29" s="191"/>
      <c r="S29" s="189"/>
      <c r="T29" s="190"/>
      <c r="U29" s="191"/>
      <c r="V29" s="189"/>
      <c r="W29" s="190"/>
      <c r="X29" s="191"/>
      <c r="Y29" s="189"/>
      <c r="Z29" s="190"/>
      <c r="AA29" s="191"/>
      <c r="AB29" s="189"/>
      <c r="AC29" s="190"/>
      <c r="AD29" s="191"/>
      <c r="AE29" s="189"/>
      <c r="AF29" s="190"/>
      <c r="AG29" s="192"/>
      <c r="AH29" s="189"/>
      <c r="AI29" s="190"/>
      <c r="AJ29" s="91"/>
      <c r="AL29" s="1"/>
    </row>
    <row r="30" spans="1:38" ht="28.5" customHeight="1" x14ac:dyDescent="0.2">
      <c r="A30" s="260"/>
      <c r="B30" s="153">
        <v>8</v>
      </c>
      <c r="C30" s="262"/>
      <c r="D30" s="263"/>
      <c r="E30" s="263"/>
      <c r="F30" s="264"/>
      <c r="G30" s="12"/>
      <c r="H30" s="15"/>
      <c r="I30" s="187"/>
      <c r="J30" s="189"/>
      <c r="K30" s="190"/>
      <c r="L30" s="191"/>
      <c r="M30" s="189"/>
      <c r="N30" s="190"/>
      <c r="O30" s="191"/>
      <c r="P30" s="189"/>
      <c r="Q30" s="190"/>
      <c r="R30" s="191"/>
      <c r="S30" s="189"/>
      <c r="T30" s="190"/>
      <c r="U30" s="191"/>
      <c r="V30" s="189"/>
      <c r="W30" s="190"/>
      <c r="X30" s="191"/>
      <c r="Y30" s="189"/>
      <c r="Z30" s="190"/>
      <c r="AA30" s="191"/>
      <c r="AB30" s="189"/>
      <c r="AC30" s="190"/>
      <c r="AD30" s="191"/>
      <c r="AE30" s="189"/>
      <c r="AF30" s="190"/>
      <c r="AG30" s="192"/>
      <c r="AH30" s="189"/>
      <c r="AI30" s="190"/>
      <c r="AJ30" s="91"/>
      <c r="AL30" s="1"/>
    </row>
    <row r="31" spans="1:38" ht="28.5" customHeight="1" x14ac:dyDescent="0.2">
      <c r="A31" s="260"/>
      <c r="B31" s="153">
        <v>9</v>
      </c>
      <c r="C31" s="262"/>
      <c r="D31" s="263"/>
      <c r="E31" s="263"/>
      <c r="F31" s="264"/>
      <c r="G31" s="12"/>
      <c r="H31" s="15"/>
      <c r="I31" s="187"/>
      <c r="J31" s="189"/>
      <c r="K31" s="190"/>
      <c r="L31" s="191"/>
      <c r="M31" s="189"/>
      <c r="N31" s="190"/>
      <c r="O31" s="191"/>
      <c r="P31" s="189"/>
      <c r="Q31" s="190"/>
      <c r="R31" s="191"/>
      <c r="S31" s="189"/>
      <c r="T31" s="190"/>
      <c r="U31" s="191"/>
      <c r="V31" s="189"/>
      <c r="W31" s="190"/>
      <c r="X31" s="191"/>
      <c r="Y31" s="189"/>
      <c r="Z31" s="190"/>
      <c r="AA31" s="191"/>
      <c r="AB31" s="189"/>
      <c r="AC31" s="190"/>
      <c r="AD31" s="191"/>
      <c r="AE31" s="189"/>
      <c r="AF31" s="190"/>
      <c r="AG31" s="192"/>
      <c r="AH31" s="189"/>
      <c r="AI31" s="190"/>
      <c r="AJ31" s="91"/>
      <c r="AL31" s="1"/>
    </row>
    <row r="32" spans="1:38" ht="28.5" customHeight="1" thickBot="1" x14ac:dyDescent="0.25">
      <c r="A32" s="261"/>
      <c r="B32" s="155">
        <v>10</v>
      </c>
      <c r="C32" s="279"/>
      <c r="D32" s="280"/>
      <c r="E32" s="280"/>
      <c r="F32" s="281"/>
      <c r="G32" s="13"/>
      <c r="H32" s="16"/>
      <c r="I32" s="188"/>
      <c r="J32" s="193"/>
      <c r="K32" s="194"/>
      <c r="L32" s="195"/>
      <c r="M32" s="193"/>
      <c r="N32" s="194"/>
      <c r="O32" s="195"/>
      <c r="P32" s="193"/>
      <c r="Q32" s="194"/>
      <c r="R32" s="195"/>
      <c r="S32" s="193"/>
      <c r="T32" s="194"/>
      <c r="U32" s="195"/>
      <c r="V32" s="193"/>
      <c r="W32" s="194"/>
      <c r="X32" s="195"/>
      <c r="Y32" s="193"/>
      <c r="Z32" s="194"/>
      <c r="AA32" s="195"/>
      <c r="AB32" s="193"/>
      <c r="AC32" s="194"/>
      <c r="AD32" s="195"/>
      <c r="AE32" s="193"/>
      <c r="AF32" s="194"/>
      <c r="AG32" s="196"/>
      <c r="AH32" s="193"/>
      <c r="AI32" s="194"/>
      <c r="AJ32" s="85"/>
      <c r="AL32" s="37"/>
    </row>
    <row r="33" spans="1:38" ht="13.5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L33" s="37"/>
    </row>
    <row r="34" spans="1:38" s="37" customFormat="1" ht="22.5" customHeight="1" thickBot="1" x14ac:dyDescent="0.25">
      <c r="A34" s="139"/>
      <c r="B34" s="139"/>
      <c r="C34" s="139"/>
      <c r="D34" s="139"/>
      <c r="E34" s="139"/>
      <c r="F34" s="139"/>
      <c r="G34" s="139"/>
      <c r="H34" s="139"/>
      <c r="I34" s="139"/>
      <c r="J34" s="276" t="s">
        <v>105</v>
      </c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  <c r="AE34" s="277"/>
      <c r="AF34" s="277"/>
      <c r="AG34" s="277"/>
      <c r="AH34" s="277"/>
      <c r="AI34" s="277"/>
      <c r="AJ34" s="278"/>
    </row>
    <row r="35" spans="1:38" s="37" customFormat="1" ht="22.5" customHeight="1" thickBot="1" x14ac:dyDescent="0.25">
      <c r="A35" s="139"/>
      <c r="B35" s="139"/>
      <c r="C35" s="139"/>
      <c r="D35" s="139"/>
      <c r="E35" s="139"/>
      <c r="F35" s="139"/>
      <c r="G35" s="139"/>
      <c r="H35" s="139"/>
      <c r="I35" s="139"/>
      <c r="J35" s="296" t="str">
        <f>J14</f>
        <v>1</v>
      </c>
      <c r="K35" s="275"/>
      <c r="L35" s="162" t="s">
        <v>18</v>
      </c>
      <c r="M35" s="229" t="str">
        <f>M14</f>
        <v>2</v>
      </c>
      <c r="N35" s="275"/>
      <c r="O35" s="162" t="s">
        <v>18</v>
      </c>
      <c r="P35" s="229" t="str">
        <f>P14</f>
        <v>3</v>
      </c>
      <c r="Q35" s="275"/>
      <c r="R35" s="162" t="s">
        <v>18</v>
      </c>
      <c r="S35" s="229" t="str">
        <f>S14</f>
        <v>4</v>
      </c>
      <c r="T35" s="275"/>
      <c r="U35" s="162" t="s">
        <v>18</v>
      </c>
      <c r="V35" s="229" t="str">
        <f>V14</f>
        <v>5</v>
      </c>
      <c r="W35" s="275"/>
      <c r="X35" s="162" t="s">
        <v>18</v>
      </c>
      <c r="Y35" s="229" t="str">
        <f>Y14</f>
        <v>6</v>
      </c>
      <c r="Z35" s="275"/>
      <c r="AA35" s="162" t="s">
        <v>18</v>
      </c>
      <c r="AB35" s="229">
        <f>AB14</f>
        <v>0</v>
      </c>
      <c r="AC35" s="275"/>
      <c r="AD35" s="162" t="s">
        <v>18</v>
      </c>
      <c r="AE35" s="229">
        <f>AE14</f>
        <v>0</v>
      </c>
      <c r="AF35" s="275"/>
      <c r="AG35" s="162" t="s">
        <v>18</v>
      </c>
      <c r="AH35" s="229">
        <f>AH14</f>
        <v>0</v>
      </c>
      <c r="AI35" s="275"/>
      <c r="AJ35" s="162" t="s">
        <v>18</v>
      </c>
    </row>
    <row r="36" spans="1:38" s="37" customFormat="1" ht="22.5" customHeight="1" thickTop="1" thickBot="1" x14ac:dyDescent="0.25">
      <c r="A36" s="139"/>
      <c r="B36" s="282" t="s">
        <v>92</v>
      </c>
      <c r="C36" s="282"/>
      <c r="D36" s="282"/>
      <c r="E36" s="282"/>
      <c r="F36" s="282"/>
      <c r="G36" s="137" t="str">
        <f>IF(COUNTIF($I$16:$I$18,"男")=0,"",COUNTIF($I$16:$I$18,"男"))</f>
        <v/>
      </c>
      <c r="H36" s="140" t="s">
        <v>9</v>
      </c>
      <c r="J36" s="292" t="str">
        <f>IF(COUNTIFS($I$16:$I$18,"男",L16:L18,"○")=0,"",COUNTIFS($I$16:$I$18,"男",L16:L18,"○"))</f>
        <v/>
      </c>
      <c r="K36" s="293"/>
      <c r="L36" s="294"/>
      <c r="M36" s="292" t="str">
        <f>IF(COUNTIFS($I$16:$I$18,"男",O16:O18,"○")=0,"",COUNTIFS($I$16:$I$18,"男",O16:O18,"○"))</f>
        <v/>
      </c>
      <c r="N36" s="293"/>
      <c r="O36" s="294"/>
      <c r="P36" s="292" t="str">
        <f>IF(COUNTIFS($I$16:$I$18,"男",R16:R18,"○")=0,"",COUNTIFS($I$16:$I$18,"男",R16:R18,"○"))</f>
        <v/>
      </c>
      <c r="Q36" s="293"/>
      <c r="R36" s="294"/>
      <c r="S36" s="292" t="str">
        <f>IF(COUNTIFS($I$16:$I$18,"男",U16:U18,"○")=0,"",COUNTIFS($I$16:$I$18,"男",U16:U18,"○"))</f>
        <v/>
      </c>
      <c r="T36" s="293"/>
      <c r="U36" s="294"/>
      <c r="V36" s="292" t="str">
        <f>IF(COUNTIFS($I$16:$I$18,"男",X16:X18,"○")=0,"",COUNTIFS($I$16:$I$18,"男",X16:X18,"○"))</f>
        <v/>
      </c>
      <c r="W36" s="293"/>
      <c r="X36" s="294"/>
      <c r="Y36" s="292" t="str">
        <f>IF(COUNTIFS($I$16:$I$18,"男",AA16:AA18,"○")=0,"",COUNTIFS($I$16:$I$18,"男",AA16:AA18,"○"))</f>
        <v/>
      </c>
      <c r="Z36" s="293"/>
      <c r="AA36" s="294"/>
      <c r="AB36" s="292" t="str">
        <f>IF(COUNTIFS($I$16:$I$18,"男",AD16:AD18,"○")=0,"",COUNTIFS($I$16:$I$18,"男",AD16:AD18,"○"))</f>
        <v/>
      </c>
      <c r="AC36" s="293"/>
      <c r="AD36" s="294"/>
      <c r="AE36" s="292" t="str">
        <f>IF(COUNTIFS($I$16:$I$18,"男",AG16:AG18,"○")=0,"",COUNTIFS($I$16:$I$18,"男",AG16:AG18,"○"))</f>
        <v/>
      </c>
      <c r="AF36" s="293"/>
      <c r="AG36" s="294"/>
      <c r="AH36" s="292" t="str">
        <f>IF(COUNTIFS($I$16:$I$18,"男",AJ16:AJ18,"○")=0,"",COUNTIFS($I$16:$I$18,"男",AJ16:AJ18,"○"))</f>
        <v/>
      </c>
      <c r="AI36" s="293"/>
      <c r="AJ36" s="294"/>
    </row>
    <row r="37" spans="1:38" s="37" customFormat="1" ht="22.5" customHeight="1" thickBot="1" x14ac:dyDescent="0.25">
      <c r="A37" s="139"/>
      <c r="B37" s="282" t="s">
        <v>93</v>
      </c>
      <c r="C37" s="282"/>
      <c r="D37" s="282"/>
      <c r="E37" s="282"/>
      <c r="F37" s="282"/>
      <c r="G37" s="138" t="str">
        <f>IF(COUNTIF($I$16:$I$18,"女")=0,"",COUNTIF($I$16:$I$18,"女"))</f>
        <v/>
      </c>
      <c r="H37" s="141" t="s">
        <v>9</v>
      </c>
      <c r="J37" s="289" t="str">
        <f>IF(COUNTIFS($I$16:$I$18,"女",L16:L18,"○")=0,"",COUNTIFS($I$16:$I$18,"女",L16:L18,"○"))</f>
        <v/>
      </c>
      <c r="K37" s="290"/>
      <c r="L37" s="291"/>
      <c r="M37" s="289" t="str">
        <f>IF(COUNTIFS($I$16:$I$18,"女",O16:O18,"○")=0,"",COUNTIFS($I$16:$I$18,"女",O16:O18,"○"))</f>
        <v/>
      </c>
      <c r="N37" s="290"/>
      <c r="O37" s="291"/>
      <c r="P37" s="289" t="str">
        <f>IF(COUNTIFS($I$16:$I$18,"女",R16:R18,"○")=0,"",COUNTIFS($I$16:$I$18,"女",R16:R18,"○"))</f>
        <v/>
      </c>
      <c r="Q37" s="290"/>
      <c r="R37" s="291"/>
      <c r="S37" s="289" t="str">
        <f>IF(COUNTIFS($I$16:$I$18,"女",U16:U18,"○")=0,"",COUNTIFS($I$16:$I$18,"女",U16:U18,"○"))</f>
        <v/>
      </c>
      <c r="T37" s="290"/>
      <c r="U37" s="291"/>
      <c r="V37" s="289" t="str">
        <f>IF(COUNTIFS($I$16:$I$18,"女",X16:X18,"○")=0,"",COUNTIFS($I$16:$I$18,"女",X16:X18,"○"))</f>
        <v/>
      </c>
      <c r="W37" s="290"/>
      <c r="X37" s="291"/>
      <c r="Y37" s="289" t="str">
        <f>IF(COUNTIFS($I$16:$I$18,"女",AA16:AA18,"○")=0,"",COUNTIFS($I$16:$I$18,"女",AA16:AA18,"○"))</f>
        <v/>
      </c>
      <c r="Z37" s="290"/>
      <c r="AA37" s="291"/>
      <c r="AB37" s="289" t="str">
        <f>IF(COUNTIFS($I$16:$I$18,"女",AD16:AD18,"○")=0,"",COUNTIFS($I$16:$I$18,"女",AD16:AD18,"○"))</f>
        <v/>
      </c>
      <c r="AC37" s="290"/>
      <c r="AD37" s="291"/>
      <c r="AE37" s="289" t="str">
        <f>IF(COUNTIFS($I$16:$I$18,"女",AG16:AG18,"○")=0,"",COUNTIFS($I$16:$I$18,"女",AG16:AG18,"○"))</f>
        <v/>
      </c>
      <c r="AF37" s="290"/>
      <c r="AG37" s="291"/>
      <c r="AH37" s="289" t="str">
        <f>IF(COUNTIFS($I$16:$I$18,"女",AJ16:AJ18,"○")=0,"",COUNTIFS($I$16:$I$18,"女",AJ16:AJ18,"○"))</f>
        <v/>
      </c>
      <c r="AI37" s="290"/>
      <c r="AJ37" s="291"/>
    </row>
    <row r="38" spans="1:38" s="37" customFormat="1" ht="22.5" customHeight="1" thickBot="1" x14ac:dyDescent="0.25">
      <c r="A38" s="139"/>
      <c r="B38" s="282" t="s">
        <v>94</v>
      </c>
      <c r="C38" s="282"/>
      <c r="D38" s="282"/>
      <c r="E38" s="282"/>
      <c r="F38" s="282"/>
      <c r="G38" s="137" t="str">
        <f>IF(COUNTIF($I$19:$I$21,"男")=0,"",COUNTIF($I$19:$I$21,"男"))</f>
        <v/>
      </c>
      <c r="H38" s="140" t="s">
        <v>9</v>
      </c>
      <c r="J38" s="289" t="str">
        <f>IF(COUNTIFS($I$19:$I$21,"男",L19:L21,"○")=0,"",COUNTIFS($I$19:$I$21,"男",L19:L21,"○"))</f>
        <v/>
      </c>
      <c r="K38" s="290"/>
      <c r="L38" s="291"/>
      <c r="M38" s="289" t="str">
        <f>IF(COUNTIFS($I$19:$I$21,"男",O19:O21,"○")=0,"",COUNTIFS($I$19:$I$21,"男",O19:O21,"○"))</f>
        <v/>
      </c>
      <c r="N38" s="290"/>
      <c r="O38" s="291"/>
      <c r="P38" s="289" t="str">
        <f>IF(COUNTIFS($I$19:$I$21,"男",R19:R21,"○")=0,"",COUNTIFS($I$19:$I$21,"男",R19:R21,"○"))</f>
        <v/>
      </c>
      <c r="Q38" s="290"/>
      <c r="R38" s="291"/>
      <c r="S38" s="289" t="str">
        <f>IF(COUNTIFS($I$19:$I$21,"男",U19:U21,"○")=0,"",COUNTIFS($I$19:$I$21,"男",U19:U21,"○"))</f>
        <v/>
      </c>
      <c r="T38" s="290"/>
      <c r="U38" s="291"/>
      <c r="V38" s="289" t="str">
        <f>IF(COUNTIFS($I$19:$I$21,"男",X19:X21,"○")=0,"",COUNTIFS($I$19:$I$21,"男",X19:X21,"○"))</f>
        <v/>
      </c>
      <c r="W38" s="290"/>
      <c r="X38" s="291"/>
      <c r="Y38" s="289" t="str">
        <f>IF(COUNTIFS($I$19:$I$21,"男",AA19:AA21,"○")=0,"",COUNTIFS($I$19:$I$21,"男",AA19:AA21,"○"))</f>
        <v/>
      </c>
      <c r="Z38" s="290"/>
      <c r="AA38" s="291"/>
      <c r="AB38" s="289" t="str">
        <f>IF(COUNTIFS($I$19:$I$21,"男",AD19:AD21,"○")=0,"",COUNTIFS($I$19:$I$21,"男",AD19:AD21,"○"))</f>
        <v/>
      </c>
      <c r="AC38" s="290"/>
      <c r="AD38" s="291"/>
      <c r="AE38" s="289" t="str">
        <f>IF(COUNTIFS($I$19:$I$21,"男",AG19:AG21,"○")=0,"",COUNTIFS($I$19:$I$21,"男",AG19:AG21,"○"))</f>
        <v/>
      </c>
      <c r="AF38" s="290"/>
      <c r="AG38" s="291"/>
      <c r="AH38" s="289" t="str">
        <f>IF(COUNTIFS($I$19:$I$21,"男",AJ19:AJ21,"○")=0,"",COUNTIFS($I$19:$I$21,"男",AJ19:AJ21,"○"))</f>
        <v/>
      </c>
      <c r="AI38" s="290"/>
      <c r="AJ38" s="291"/>
    </row>
    <row r="39" spans="1:38" s="37" customFormat="1" ht="22.5" customHeight="1" thickBot="1" x14ac:dyDescent="0.25">
      <c r="A39" s="139"/>
      <c r="B39" s="282" t="s">
        <v>95</v>
      </c>
      <c r="C39" s="282"/>
      <c r="D39" s="282"/>
      <c r="E39" s="282"/>
      <c r="F39" s="282"/>
      <c r="G39" s="138" t="str">
        <f>IF(COUNTIF($I$19:$I$21,"女")=0,"",COUNTIF($I$19:$I$21,"女"))</f>
        <v/>
      </c>
      <c r="H39" s="141" t="s">
        <v>9</v>
      </c>
      <c r="J39" s="289" t="str">
        <f>IF(COUNTIFS($I$19:$I$21,"女",L19:L21,"○")=0,"",COUNTIFS($I$19:$I$21,"女",L19:L21,"○"))</f>
        <v/>
      </c>
      <c r="K39" s="290"/>
      <c r="L39" s="291"/>
      <c r="M39" s="289" t="str">
        <f>IF(COUNTIFS($I$19:$I$21,"女",O19:O21,"○")=0,"",COUNTIFS($I$19:$I$21,"女",O19:O21,"○"))</f>
        <v/>
      </c>
      <c r="N39" s="290"/>
      <c r="O39" s="291"/>
      <c r="P39" s="289" t="str">
        <f>IF(COUNTIFS($I$19:$I$21,"女",R19:R21,"○")=0,"",COUNTIFS($I$19:$I$21,"女",R19:R21,"○"))</f>
        <v/>
      </c>
      <c r="Q39" s="290"/>
      <c r="R39" s="291"/>
      <c r="S39" s="289" t="str">
        <f>IF(COUNTIFS($I$19:$I$21,"女",U19:U21,"○")=0,"",COUNTIFS($I$19:$I$21,"女",U19:U21,"○"))</f>
        <v/>
      </c>
      <c r="T39" s="290"/>
      <c r="U39" s="291"/>
      <c r="V39" s="289" t="str">
        <f>IF(COUNTIFS($I$19:$I$21,"女",X19:X21,"○")=0,"",COUNTIFS($I$19:$I$21,"女",X19:X21,"○"))</f>
        <v/>
      </c>
      <c r="W39" s="290"/>
      <c r="X39" s="291"/>
      <c r="Y39" s="289" t="str">
        <f>IF(COUNTIFS($I$19:$I$21,"女",AA19:AA21,"○")=0,"",COUNTIFS($I$19:$I$21,"女",AA19:AA21,"○"))</f>
        <v/>
      </c>
      <c r="Z39" s="290"/>
      <c r="AA39" s="291"/>
      <c r="AB39" s="289" t="str">
        <f>IF(COUNTIFS($I$19:$I$21,"女",AD19:AD21,"○")=0,"",COUNTIFS($I$19:$I$21,"女",AD19:AD21,"○"))</f>
        <v/>
      </c>
      <c r="AC39" s="290"/>
      <c r="AD39" s="291"/>
      <c r="AE39" s="289" t="str">
        <f>IF(COUNTIFS($I$19:$I$21,"女",AG19:AG21,"○")=0,"",COUNTIFS($I$19:$I$21,"女",AG19:AG21,"○"))</f>
        <v/>
      </c>
      <c r="AF39" s="290"/>
      <c r="AG39" s="291"/>
      <c r="AH39" s="289" t="str">
        <f>IF(COUNTIFS($I$19:$I$21,"女",AJ19:AJ21,"○")=0,"",COUNTIFS($I$19:$I$21,"女",AJ19:AJ21,"○"))</f>
        <v/>
      </c>
      <c r="AI39" s="290"/>
      <c r="AJ39" s="291"/>
    </row>
    <row r="40" spans="1:38" s="37" customFormat="1" ht="22.5" customHeight="1" thickBot="1" x14ac:dyDescent="0.25">
      <c r="B40" s="282" t="s">
        <v>24</v>
      </c>
      <c r="C40" s="282"/>
      <c r="D40" s="282"/>
      <c r="E40" s="282"/>
      <c r="F40" s="282"/>
      <c r="G40" s="137" t="str">
        <f>IF(COUNTIF($H$23:$H$32,"男")=0,"",COUNTIF($H$23:$H$32,"男"))</f>
        <v/>
      </c>
      <c r="H40" s="140" t="s">
        <v>9</v>
      </c>
      <c r="J40" s="289" t="str">
        <f>IF(COUNTIFS($H$23:$H$32,"男",L23:L32,"○")=0,"",COUNTIFS($H$23:$H$32,"男",L23:L32,"○"))</f>
        <v/>
      </c>
      <c r="K40" s="290"/>
      <c r="L40" s="291"/>
      <c r="M40" s="289" t="str">
        <f>IF(COUNTIFS($H$23:$H$32,"男",O23:O32,"○")=0,"",COUNTIFS($H$23:$H$32,"男",O23:O32,"○"))</f>
        <v/>
      </c>
      <c r="N40" s="290"/>
      <c r="O40" s="291"/>
      <c r="P40" s="289" t="str">
        <f>IF(COUNTIFS($H$23:$H$32,"男",R23:R32,"○")=0,"",COUNTIFS($H$23:$H$32,"男",R23:R32,"○"))</f>
        <v/>
      </c>
      <c r="Q40" s="290"/>
      <c r="R40" s="291"/>
      <c r="S40" s="289" t="str">
        <f>IF(COUNTIFS($H$23:$H$32,"男",U23:U32,"○")=0,"",COUNTIFS($H$23:$H$32,"男",U23:U32,"○"))</f>
        <v/>
      </c>
      <c r="T40" s="290"/>
      <c r="U40" s="291"/>
      <c r="V40" s="289" t="str">
        <f>IF(COUNTIFS($H$23:$H$32,"男",X23:X32,"○")=0,"",COUNTIFS($H$23:$H$32,"男",X23:X32,"○"))</f>
        <v/>
      </c>
      <c r="W40" s="290"/>
      <c r="X40" s="291"/>
      <c r="Y40" s="289" t="str">
        <f>IF(COUNTIFS($H$23:$H$32,"男",AA23:AA32,"○")=0,"",COUNTIFS($H$23:$H$32,"男",AA23:AA32,"○"))</f>
        <v/>
      </c>
      <c r="Z40" s="290"/>
      <c r="AA40" s="291"/>
      <c r="AB40" s="289" t="str">
        <f>IF(COUNTIFS($H$23:$H$32,"男",AD23:AD32,"○")=0,"",COUNTIFS($H$23:$H$32,"男",AD23:AD32,"○"))</f>
        <v/>
      </c>
      <c r="AC40" s="290"/>
      <c r="AD40" s="291"/>
      <c r="AE40" s="289" t="str">
        <f>IF(COUNTIFS($H$23:$H$32,"男",AG23:AG32,"○")=0,"",COUNTIFS($H$23:$H$32,"男",AG23:AG32,"○"))</f>
        <v/>
      </c>
      <c r="AF40" s="290"/>
      <c r="AG40" s="291"/>
      <c r="AH40" s="289" t="str">
        <f>IF(COUNTIFS($H$23:$H$32,"男",AJ23:AJ32,"○")=0,"",COUNTIFS($H$23:$H$32,"男",AJ23:AJ32,"○"))</f>
        <v/>
      </c>
      <c r="AI40" s="290"/>
      <c r="AJ40" s="291"/>
    </row>
    <row r="41" spans="1:38" s="37" customFormat="1" ht="22.5" customHeight="1" thickBot="1" x14ac:dyDescent="0.25">
      <c r="B41" s="282" t="s">
        <v>25</v>
      </c>
      <c r="C41" s="282"/>
      <c r="D41" s="282"/>
      <c r="E41" s="282"/>
      <c r="F41" s="282"/>
      <c r="G41" s="138" t="str">
        <f>IF(COUNTIF($H$23:$H$32,"女")=0,"",COUNTIF($H$23:$H$32,"女"))</f>
        <v/>
      </c>
      <c r="H41" s="141" t="s">
        <v>9</v>
      </c>
      <c r="J41" s="283" t="str">
        <f>IF(COUNTIFS($H$23:$H$32,"女",L23:L32,"○")=0,"",COUNTIFS($H$23:$H$32,"女",L23:L32,"○"))</f>
        <v/>
      </c>
      <c r="K41" s="284"/>
      <c r="L41" s="285"/>
      <c r="M41" s="283" t="str">
        <f>IF(COUNTIFS($H$23:$H$32,"女",O23:O32,"○")=0,"",COUNTIFS($H$23:$H$32,"女",O23:O32,"○"))</f>
        <v/>
      </c>
      <c r="N41" s="284"/>
      <c r="O41" s="285"/>
      <c r="P41" s="283" t="str">
        <f>IF(COUNTIFS($H$23:$H$32,"女",R23:R32,"○")=0,"",COUNTIFS($H$23:$H$32,"女",R23:R32,"○"))</f>
        <v/>
      </c>
      <c r="Q41" s="284"/>
      <c r="R41" s="285"/>
      <c r="S41" s="283" t="str">
        <f>IF(COUNTIFS($H$23:$H$32,"女",U23:U32,"○")=0,"",COUNTIFS($H$23:$H$32,"女",U23:U32,"○"))</f>
        <v/>
      </c>
      <c r="T41" s="284"/>
      <c r="U41" s="285"/>
      <c r="V41" s="283" t="str">
        <f>IF(COUNTIFS($H$23:$H$32,"女",X23:X32,"○")=0,"",COUNTIFS($H$23:$H$32,"女",X23:X32,"○"))</f>
        <v/>
      </c>
      <c r="W41" s="284"/>
      <c r="X41" s="285"/>
      <c r="Y41" s="283" t="str">
        <f>IF(COUNTIFS($H$23:$H$32,"女",AA23:AA32,"○")=0,"",COUNTIFS($H$23:$H$32,"女",AA23:AA32,"○"))</f>
        <v/>
      </c>
      <c r="Z41" s="284"/>
      <c r="AA41" s="285"/>
      <c r="AB41" s="283" t="str">
        <f>IF(COUNTIFS($H$23:$H$32,"女",AD23:AD32,"○")=0,"",COUNTIFS($H$23:$H$32,"女",AD23:AD32,"○"))</f>
        <v/>
      </c>
      <c r="AC41" s="284"/>
      <c r="AD41" s="285"/>
      <c r="AE41" s="283" t="str">
        <f>IF(COUNTIFS($H$23:$H$32,"女",AG23:AG32,"○")=0,"",COUNTIFS($H$23:$H$32,"女",AG23:AG32,"○"))</f>
        <v/>
      </c>
      <c r="AF41" s="284"/>
      <c r="AG41" s="285"/>
      <c r="AH41" s="283" t="str">
        <f>IF(COUNTIFS($H$23:$H$32,"女",AJ23:AJ32,"○")=0,"",COUNTIFS($H$23:$H$32,"女",AJ23:AJ32,"○"))</f>
        <v/>
      </c>
      <c r="AI41" s="284"/>
      <c r="AJ41" s="285"/>
      <c r="AL41" s="142"/>
    </row>
    <row r="42" spans="1:38" s="37" customFormat="1" ht="5.25" customHeight="1" thickBot="1" x14ac:dyDescent="0.25"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F42" s="297"/>
      <c r="AG42" s="297"/>
      <c r="AH42" s="301"/>
      <c r="AI42" s="301"/>
      <c r="AJ42" s="301"/>
      <c r="AL42" s="92"/>
    </row>
    <row r="43" spans="1:38" s="37" customFormat="1" ht="22.5" customHeight="1" thickBot="1" x14ac:dyDescent="0.25">
      <c r="J43" s="298" t="str">
        <f>IF(SUM(J36:K41)=0,"",SUM(J36:K41))</f>
        <v/>
      </c>
      <c r="K43" s="299"/>
      <c r="L43" s="300"/>
      <c r="M43" s="298" t="str">
        <f>IF(SUM(M36:N41)=0,"",SUM(M36:N41))</f>
        <v/>
      </c>
      <c r="N43" s="299"/>
      <c r="O43" s="300"/>
      <c r="P43" s="298" t="str">
        <f>IF(SUM(P36:Q41)=0,"",SUM(P36:Q41))</f>
        <v/>
      </c>
      <c r="Q43" s="299"/>
      <c r="R43" s="300"/>
      <c r="S43" s="298" t="str">
        <f>IF(SUM(S36:T41)=0,"",SUM(S36:T41))</f>
        <v/>
      </c>
      <c r="T43" s="299"/>
      <c r="U43" s="300"/>
      <c r="V43" s="298" t="str">
        <f>IF(SUM(V36:W41)=0,"",SUM(V36:W41))</f>
        <v/>
      </c>
      <c r="W43" s="299"/>
      <c r="X43" s="300"/>
      <c r="Y43" s="298" t="str">
        <f>IF(SUM(Y36:Z41)=0,"",SUM(Y36:Z41))</f>
        <v/>
      </c>
      <c r="Z43" s="299"/>
      <c r="AA43" s="300"/>
      <c r="AB43" s="298" t="str">
        <f>IF(SUM(AB36:AC41)=0,"",SUM(AB36:AC41))</f>
        <v/>
      </c>
      <c r="AC43" s="299"/>
      <c r="AD43" s="300"/>
      <c r="AE43" s="298" t="str">
        <f>IF(SUM(AE36:AF41)=0,"",SUM(AE36:AF41))</f>
        <v/>
      </c>
      <c r="AF43" s="299"/>
      <c r="AG43" s="300"/>
      <c r="AH43" s="298" t="str">
        <f>IF(SUM(AH36:AI41)=0,"",SUM(AH36:AI41))</f>
        <v/>
      </c>
      <c r="AI43" s="299"/>
      <c r="AJ43" s="300"/>
      <c r="AL43" s="92"/>
    </row>
    <row r="44" spans="1:38" x14ac:dyDescent="0.2">
      <c r="I44" s="136"/>
    </row>
  </sheetData>
  <customSheetViews>
    <customSheetView guid="{AEFB161B-77F9-4FDF-B595-029EE05E28EC}" scale="75" showPageBreaks="1" fitToPage="1" printArea="1" hiddenColumns="1" view="pageBreakPreview">
      <selection activeCell="AM10" sqref="AM10"/>
      <pageMargins left="0.39370078740157483" right="0.47244094488188981" top="0.47244094488188981" bottom="0.78740157480314965" header="0.43307086614173229" footer="0.51181102362204722"/>
      <printOptions horizontalCentered="1"/>
      <pageSetup paperSize="9" scale="73" orientation="portrait" r:id="rId1"/>
      <headerFooter alignWithMargins="0"/>
    </customSheetView>
    <customSheetView guid="{C2C9FA5D-0B7A-4696-AFF1-BBCAA1E2CEDF}" scale="75" showPageBreaks="1" fitToPage="1" printArea="1" hiddenColumns="1" view="pageBreakPreview" showRuler="0">
      <selection activeCell="AN8" sqref="AN8"/>
      <pageMargins left="0.39370078740157483" right="0.47244094488188981" top="0.47244094488188981" bottom="0.78740157480314965" header="0.43307086614173229" footer="0.51181102362204722"/>
      <printOptions horizontalCentered="1"/>
      <pageSetup paperSize="9" scale="74" orientation="portrait" r:id="rId2"/>
      <headerFooter alignWithMargins="0"/>
    </customSheetView>
  </customSheetViews>
  <mergeCells count="140">
    <mergeCell ref="AH43:AJ43"/>
    <mergeCell ref="AB42:AD42"/>
    <mergeCell ref="AB43:AD43"/>
    <mergeCell ref="AE42:AG42"/>
    <mergeCell ref="AE43:AG43"/>
    <mergeCell ref="AE36:AG36"/>
    <mergeCell ref="AE37:AG37"/>
    <mergeCell ref="AE38:AG38"/>
    <mergeCell ref="AE39:AG39"/>
    <mergeCell ref="AE40:AG40"/>
    <mergeCell ref="AE41:AG41"/>
    <mergeCell ref="AH40:AJ40"/>
    <mergeCell ref="AH41:AJ41"/>
    <mergeCell ref="AH42:AJ42"/>
    <mergeCell ref="V40:X40"/>
    <mergeCell ref="V41:X41"/>
    <mergeCell ref="V42:X42"/>
    <mergeCell ref="Y41:AA41"/>
    <mergeCell ref="Y42:AA42"/>
    <mergeCell ref="Y43:AA43"/>
    <mergeCell ref="AB36:AD36"/>
    <mergeCell ref="AB37:AD37"/>
    <mergeCell ref="AB38:AD38"/>
    <mergeCell ref="AB39:AD39"/>
    <mergeCell ref="AB40:AD40"/>
    <mergeCell ref="Y37:AA37"/>
    <mergeCell ref="J42:L42"/>
    <mergeCell ref="J43:L43"/>
    <mergeCell ref="V43:X43"/>
    <mergeCell ref="AH36:AJ36"/>
    <mergeCell ref="AH37:AJ37"/>
    <mergeCell ref="AH38:AJ38"/>
    <mergeCell ref="AH39:AJ39"/>
    <mergeCell ref="AB41:AD41"/>
    <mergeCell ref="M36:O36"/>
    <mergeCell ref="M37:O37"/>
    <mergeCell ref="J41:L41"/>
    <mergeCell ref="M42:O42"/>
    <mergeCell ref="M43:O43"/>
    <mergeCell ref="P36:R36"/>
    <mergeCell ref="P37:R37"/>
    <mergeCell ref="P38:R38"/>
    <mergeCell ref="P39:R39"/>
    <mergeCell ref="P40:R40"/>
    <mergeCell ref="P41:R41"/>
    <mergeCell ref="P42:R42"/>
    <mergeCell ref="P43:R43"/>
    <mergeCell ref="S41:U41"/>
    <mergeCell ref="S42:U42"/>
    <mergeCell ref="S43:U43"/>
    <mergeCell ref="B39:F39"/>
    <mergeCell ref="AB35:AC35"/>
    <mergeCell ref="M39:O39"/>
    <mergeCell ref="M38:O38"/>
    <mergeCell ref="S36:U36"/>
    <mergeCell ref="J35:K35"/>
    <mergeCell ref="M35:N35"/>
    <mergeCell ref="P35:Q35"/>
    <mergeCell ref="S35:T35"/>
    <mergeCell ref="V35:W35"/>
    <mergeCell ref="J36:L36"/>
    <mergeCell ref="V37:X37"/>
    <mergeCell ref="V38:X38"/>
    <mergeCell ref="V39:X39"/>
    <mergeCell ref="B36:F36"/>
    <mergeCell ref="B37:F37"/>
    <mergeCell ref="B40:F40"/>
    <mergeCell ref="B41:F41"/>
    <mergeCell ref="M41:O41"/>
    <mergeCell ref="AE14:AF14"/>
    <mergeCell ref="C22:F22"/>
    <mergeCell ref="C30:F30"/>
    <mergeCell ref="C27:F27"/>
    <mergeCell ref="C29:F29"/>
    <mergeCell ref="J38:L38"/>
    <mergeCell ref="Y38:AA38"/>
    <mergeCell ref="J39:L39"/>
    <mergeCell ref="J40:L40"/>
    <mergeCell ref="Y39:AA39"/>
    <mergeCell ref="Y40:AA40"/>
    <mergeCell ref="S37:U37"/>
    <mergeCell ref="Y36:AA36"/>
    <mergeCell ref="M40:O40"/>
    <mergeCell ref="S38:U38"/>
    <mergeCell ref="S39:U39"/>
    <mergeCell ref="S40:U40"/>
    <mergeCell ref="J37:L37"/>
    <mergeCell ref="V36:X36"/>
    <mergeCell ref="G15:I15"/>
    <mergeCell ref="B38:F38"/>
    <mergeCell ref="AH35:AI35"/>
    <mergeCell ref="J34:AJ34"/>
    <mergeCell ref="C23:F23"/>
    <mergeCell ref="C28:F28"/>
    <mergeCell ref="D17:H17"/>
    <mergeCell ref="C32:F32"/>
    <mergeCell ref="AE35:AF35"/>
    <mergeCell ref="C24:F24"/>
    <mergeCell ref="C25:F25"/>
    <mergeCell ref="D21:H21"/>
    <mergeCell ref="Y35:Z35"/>
    <mergeCell ref="A14:F15"/>
    <mergeCell ref="W11:AF11"/>
    <mergeCell ref="G14:I14"/>
    <mergeCell ref="V14:W14"/>
    <mergeCell ref="A16:B18"/>
    <mergeCell ref="A22:A32"/>
    <mergeCell ref="C26:F26"/>
    <mergeCell ref="A19:B21"/>
    <mergeCell ref="D16:H16"/>
    <mergeCell ref="C31:F31"/>
    <mergeCell ref="D19:H19"/>
    <mergeCell ref="D20:H20"/>
    <mergeCell ref="D18:H18"/>
    <mergeCell ref="AB14:AC14"/>
    <mergeCell ref="A4:B4"/>
    <mergeCell ref="E4:F4"/>
    <mergeCell ref="C4:D4"/>
    <mergeCell ref="E8:G8"/>
    <mergeCell ref="A8:C8"/>
    <mergeCell ref="O11:V11"/>
    <mergeCell ref="O8:V8"/>
    <mergeCell ref="O6:AE6"/>
    <mergeCell ref="W8:AF8"/>
    <mergeCell ref="O10:V10"/>
    <mergeCell ref="K6:M6"/>
    <mergeCell ref="H6:J6"/>
    <mergeCell ref="A6:F6"/>
    <mergeCell ref="W10:AF10"/>
    <mergeCell ref="J8:M8"/>
    <mergeCell ref="S1:AJ1"/>
    <mergeCell ref="S2:AJ2"/>
    <mergeCell ref="J13:AJ13"/>
    <mergeCell ref="J14:K14"/>
    <mergeCell ref="M14:N14"/>
    <mergeCell ref="P14:Q14"/>
    <mergeCell ref="S14:T14"/>
    <mergeCell ref="G4:AI4"/>
    <mergeCell ref="AH14:AI14"/>
    <mergeCell ref="Y14:Z14"/>
  </mergeCells>
  <phoneticPr fontId="2"/>
  <conditionalFormatting sqref="A6 H6 E8 I8:J8 W8 W10:W11">
    <cfRule type="cellIs" dxfId="31" priority="34" stopIfTrue="1" operator="lessThan">
      <formula>1</formula>
    </cfRule>
  </conditionalFormatting>
  <conditionalFormatting sqref="A6:F6 H6">
    <cfRule type="cellIs" dxfId="30" priority="1" stopIfTrue="1" operator="lessThan">
      <formula>1</formula>
    </cfRule>
  </conditionalFormatting>
  <conditionalFormatting sqref="C16:D21">
    <cfRule type="cellIs" dxfId="29" priority="15" stopIfTrue="1" operator="lessThan">
      <formula>1</formula>
    </cfRule>
  </conditionalFormatting>
  <conditionalFormatting sqref="C23:AI32">
    <cfRule type="cellIs" dxfId="28" priority="25" stopIfTrue="1" operator="equal">
      <formula>0</formula>
    </cfRule>
  </conditionalFormatting>
  <conditionalFormatting sqref="G36:H41">
    <cfRule type="cellIs" dxfId="27" priority="13" stopIfTrue="1" operator="equal">
      <formula>0</formula>
    </cfRule>
  </conditionalFormatting>
  <conditionalFormatting sqref="I16:AI21">
    <cfRule type="cellIs" dxfId="26" priority="17" stopIfTrue="1" operator="equal">
      <formula>0</formula>
    </cfRule>
  </conditionalFormatting>
  <conditionalFormatting sqref="J14">
    <cfRule type="cellIs" dxfId="25" priority="12" stopIfTrue="1" operator="lessThan">
      <formula>1</formula>
    </cfRule>
  </conditionalFormatting>
  <conditionalFormatting sqref="J35:AJ35">
    <cfRule type="cellIs" dxfId="24" priority="6" stopIfTrue="1" operator="equal">
      <formula>0</formula>
    </cfRule>
  </conditionalFormatting>
  <conditionalFormatting sqref="M14">
    <cfRule type="cellIs" dxfId="23" priority="11" stopIfTrue="1" operator="lessThan">
      <formula>1</formula>
    </cfRule>
  </conditionalFormatting>
  <conditionalFormatting sqref="P14 S14">
    <cfRule type="cellIs" dxfId="22" priority="10" stopIfTrue="1" operator="lessThan">
      <formula>1</formula>
    </cfRule>
  </conditionalFormatting>
  <conditionalFormatting sqref="V14">
    <cfRule type="cellIs" dxfId="21" priority="4" stopIfTrue="1" operator="lessThan">
      <formula>1</formula>
    </cfRule>
  </conditionalFormatting>
  <conditionalFormatting sqref="Y14">
    <cfRule type="cellIs" dxfId="20" priority="3" stopIfTrue="1" operator="lessThan">
      <formula>1</formula>
    </cfRule>
  </conditionalFormatting>
  <conditionalFormatting sqref="AB14">
    <cfRule type="cellIs" dxfId="19" priority="2" stopIfTrue="1" operator="lessThan">
      <formula>1</formula>
    </cfRule>
  </conditionalFormatting>
  <conditionalFormatting sqref="AE14 AH14">
    <cfRule type="cellIs" dxfId="18" priority="9" stopIfTrue="1" operator="lessThan">
      <formula>1</formula>
    </cfRule>
  </conditionalFormatting>
  <dataValidations count="3">
    <dataValidation type="list" allowBlank="1" showInputMessage="1" showErrorMessage="1" sqref="J16:AI32" xr:uid="{00000000-0002-0000-0000-000000000000}">
      <formula1>$AL$15</formula1>
    </dataValidation>
    <dataValidation type="list" allowBlank="1" showInputMessage="1" showErrorMessage="1" sqref="G23:G32" xr:uid="{00000000-0002-0000-0000-000001000000}">
      <formula1>$AL$18:$AL$20</formula1>
    </dataValidation>
    <dataValidation type="list" allowBlank="1" showInputMessage="1" showErrorMessage="1" sqref="I16:I21 H23:H32" xr:uid="{00000000-0002-0000-0000-000002000000}">
      <formula1>$AL$16:$AL$17</formula1>
    </dataValidation>
  </dataValidations>
  <printOptions horizontalCentered="1"/>
  <pageMargins left="0.39370078740157483" right="0.47244094488188981" top="0.47244094488188981" bottom="0.78740157480314965" header="0.43307086614173229" footer="0.51181102362204722"/>
  <pageSetup paperSize="9" scale="70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AB175"/>
  <sheetViews>
    <sheetView showGridLines="0" view="pageBreakPreview" topLeftCell="A10" zoomScale="70" zoomScaleNormal="100" zoomScaleSheetLayoutView="70" workbookViewId="0">
      <selection activeCell="H37" sqref="H37"/>
    </sheetView>
  </sheetViews>
  <sheetFormatPr defaultColWidth="9" defaultRowHeight="13" x14ac:dyDescent="0.2"/>
  <cols>
    <col min="1" max="3" width="5.26953125" style="1" customWidth="1"/>
    <col min="4" max="4" width="7.6328125" style="1" customWidth="1"/>
    <col min="5" max="5" width="27.6328125" style="38" customWidth="1"/>
    <col min="6" max="6" width="13.7265625" style="38" bestFit="1" customWidth="1"/>
    <col min="7" max="7" width="3.26953125" style="38" customWidth="1"/>
    <col min="8" max="8" width="11.26953125" style="38" customWidth="1"/>
    <col min="9" max="9" width="6.36328125" style="38" bestFit="1" customWidth="1"/>
    <col min="10" max="10" width="12.7265625" style="38" customWidth="1"/>
    <col min="11" max="11" width="5.26953125" style="38" bestFit="1" customWidth="1"/>
    <col min="12" max="12" width="11.26953125" style="38" customWidth="1"/>
    <col min="13" max="13" width="4.6328125" style="38" bestFit="1" customWidth="1"/>
    <col min="14" max="14" width="28.7265625" style="38" customWidth="1"/>
    <col min="15" max="15" width="3.36328125" style="38" bestFit="1" customWidth="1"/>
    <col min="16" max="16" width="47.36328125" style="38" customWidth="1"/>
    <col min="17" max="16384" width="9" style="1"/>
  </cols>
  <sheetData>
    <row r="1" spans="1:28" ht="12.75" customHeight="1" x14ac:dyDescent="0.2">
      <c r="A1" s="307" t="s">
        <v>47</v>
      </c>
      <c r="B1" s="308"/>
      <c r="C1" s="308"/>
      <c r="D1" s="309"/>
      <c r="E1" s="317" t="s">
        <v>29</v>
      </c>
      <c r="F1" s="302">
        <f>学校別参加者一覧!C4</f>
        <v>63</v>
      </c>
      <c r="G1" s="304" t="s">
        <v>30</v>
      </c>
      <c r="H1" s="304"/>
      <c r="I1" s="303" t="s">
        <v>101</v>
      </c>
      <c r="J1" s="303"/>
      <c r="K1" s="303"/>
      <c r="L1" s="303"/>
      <c r="M1" s="303"/>
      <c r="N1" s="303"/>
      <c r="O1" s="303"/>
      <c r="P1" s="303"/>
    </row>
    <row r="2" spans="1:28" ht="15.65" customHeight="1" thickBot="1" x14ac:dyDescent="0.25">
      <c r="A2" s="310"/>
      <c r="B2" s="311"/>
      <c r="C2" s="311"/>
      <c r="D2" s="312"/>
      <c r="E2" s="317"/>
      <c r="F2" s="302"/>
      <c r="G2" s="304"/>
      <c r="H2" s="304"/>
      <c r="I2" s="303"/>
      <c r="J2" s="303"/>
      <c r="K2" s="303"/>
      <c r="L2" s="303"/>
      <c r="M2" s="303"/>
      <c r="N2" s="303"/>
      <c r="O2" s="303"/>
      <c r="P2" s="303"/>
    </row>
    <row r="3" spans="1:28" ht="24" customHeight="1" x14ac:dyDescent="0.2">
      <c r="A3" s="313" t="s">
        <v>84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</row>
    <row r="4" spans="1:28" s="30" customFormat="1" ht="24" customHeight="1" x14ac:dyDescent="0.3">
      <c r="A4" s="314">
        <f>学校別参加者一覧!A6</f>
        <v>0</v>
      </c>
      <c r="B4" s="314"/>
      <c r="C4" s="314"/>
      <c r="D4" s="100" t="s">
        <v>21</v>
      </c>
      <c r="E4" s="135">
        <f>学校別参加者一覧!H6</f>
        <v>0</v>
      </c>
      <c r="F4" s="36" t="s">
        <v>22</v>
      </c>
      <c r="G4" s="36"/>
      <c r="H4" s="315" t="s">
        <v>48</v>
      </c>
      <c r="I4" s="315"/>
      <c r="J4" s="315"/>
      <c r="K4" s="315"/>
      <c r="L4" s="315"/>
      <c r="M4" s="315"/>
      <c r="N4" s="101" t="s">
        <v>49</v>
      </c>
      <c r="O4" s="316">
        <f>学校別参加者一覧!W8</f>
        <v>0</v>
      </c>
      <c r="P4" s="316"/>
    </row>
    <row r="6" spans="1:28" s="2" customFormat="1" ht="22.5" customHeight="1" x14ac:dyDescent="0.2">
      <c r="A6" s="347" t="s">
        <v>89</v>
      </c>
      <c r="B6" s="320" t="s">
        <v>50</v>
      </c>
      <c r="C6" s="320"/>
      <c r="D6" s="320"/>
      <c r="E6" s="321"/>
      <c r="F6" s="322" t="s">
        <v>51</v>
      </c>
      <c r="G6" s="320"/>
      <c r="H6" s="320"/>
      <c r="I6" s="320"/>
      <c r="J6" s="320"/>
      <c r="K6" s="320"/>
      <c r="L6" s="320"/>
      <c r="M6" s="321"/>
      <c r="N6" s="322" t="s">
        <v>52</v>
      </c>
      <c r="O6" s="321"/>
      <c r="P6" s="31" t="s">
        <v>53</v>
      </c>
    </row>
    <row r="7" spans="1:28" ht="30.75" customHeight="1" x14ac:dyDescent="0.2">
      <c r="A7" s="347"/>
      <c r="B7" s="348" t="s">
        <v>58</v>
      </c>
      <c r="C7" s="348"/>
      <c r="D7" s="348"/>
      <c r="E7" s="349"/>
      <c r="F7" s="42"/>
      <c r="G7" s="45"/>
      <c r="H7" s="419"/>
      <c r="I7" s="125" t="s">
        <v>59</v>
      </c>
      <c r="J7" s="44">
        <v>4000</v>
      </c>
      <c r="K7" s="220" t="s">
        <v>56</v>
      </c>
      <c r="L7" s="45"/>
      <c r="M7" s="46"/>
      <c r="N7" s="47">
        <f>H7*J7</f>
        <v>0</v>
      </c>
      <c r="O7" s="46" t="s">
        <v>56</v>
      </c>
      <c r="P7" s="48" t="s">
        <v>60</v>
      </c>
    </row>
    <row r="8" spans="1:28" ht="30.75" customHeight="1" x14ac:dyDescent="0.2">
      <c r="A8" s="347"/>
      <c r="B8" s="318" t="s">
        <v>131</v>
      </c>
      <c r="C8" s="318"/>
      <c r="D8" s="318"/>
      <c r="E8" s="319"/>
      <c r="F8" s="218"/>
      <c r="G8" s="119"/>
      <c r="H8" s="420"/>
      <c r="I8" s="50" t="s">
        <v>59</v>
      </c>
      <c r="J8" s="73">
        <v>3000</v>
      </c>
      <c r="K8" s="97" t="s">
        <v>56</v>
      </c>
      <c r="L8" s="119"/>
      <c r="M8" s="117"/>
      <c r="N8" s="219">
        <f>H8*J8</f>
        <v>0</v>
      </c>
      <c r="O8" s="117" t="s">
        <v>56</v>
      </c>
      <c r="P8" s="221" t="s">
        <v>133</v>
      </c>
    </row>
    <row r="9" spans="1:28" ht="30.75" customHeight="1" x14ac:dyDescent="0.2">
      <c r="A9" s="347"/>
      <c r="B9" s="318" t="s">
        <v>61</v>
      </c>
      <c r="C9" s="318"/>
      <c r="D9" s="318"/>
      <c r="E9" s="319"/>
      <c r="F9" s="49"/>
      <c r="G9" s="52"/>
      <c r="H9" s="421"/>
      <c r="I9" s="50" t="s">
        <v>62</v>
      </c>
      <c r="J9" s="51">
        <v>2000</v>
      </c>
      <c r="K9" s="97" t="s">
        <v>56</v>
      </c>
      <c r="L9" s="52"/>
      <c r="M9" s="53"/>
      <c r="N9" s="54">
        <f>H9*J9</f>
        <v>0</v>
      </c>
      <c r="O9" s="53" t="s">
        <v>56</v>
      </c>
      <c r="P9" s="55"/>
    </row>
    <row r="10" spans="1:28" ht="30.75" customHeight="1" x14ac:dyDescent="0.2">
      <c r="A10" s="347"/>
      <c r="B10" s="318" t="s">
        <v>63</v>
      </c>
      <c r="C10" s="318"/>
      <c r="D10" s="318"/>
      <c r="E10" s="319"/>
      <c r="F10" s="49"/>
      <c r="G10" s="52"/>
      <c r="H10" s="421"/>
      <c r="I10" s="50" t="s">
        <v>62</v>
      </c>
      <c r="J10" s="51">
        <v>2000</v>
      </c>
      <c r="K10" s="97" t="s">
        <v>56</v>
      </c>
      <c r="L10" s="52"/>
      <c r="M10" s="53"/>
      <c r="N10" s="54">
        <f>H10*J10</f>
        <v>0</v>
      </c>
      <c r="O10" s="53" t="s">
        <v>56</v>
      </c>
      <c r="P10" s="55"/>
    </row>
    <row r="11" spans="1:28" ht="30.75" customHeight="1" thickBot="1" x14ac:dyDescent="0.25">
      <c r="A11" s="347"/>
      <c r="B11" s="331" t="s">
        <v>64</v>
      </c>
      <c r="C11" s="331"/>
      <c r="D11" s="331"/>
      <c r="E11" s="332"/>
      <c r="F11" s="56"/>
      <c r="G11" s="98"/>
      <c r="H11" s="178">
        <v>1</v>
      </c>
      <c r="I11" s="57" t="s">
        <v>87</v>
      </c>
      <c r="J11" s="58">
        <v>500</v>
      </c>
      <c r="K11" s="98" t="s">
        <v>56</v>
      </c>
      <c r="L11" s="59"/>
      <c r="M11" s="60"/>
      <c r="N11" s="61">
        <v>500</v>
      </c>
      <c r="O11" s="62" t="s">
        <v>56</v>
      </c>
      <c r="P11" s="63" t="s">
        <v>65</v>
      </c>
    </row>
    <row r="12" spans="1:28" ht="30.75" customHeight="1" thickTop="1" thickBot="1" x14ac:dyDescent="0.25">
      <c r="A12" s="64"/>
      <c r="B12" s="65"/>
      <c r="C12" s="65"/>
      <c r="D12" s="65"/>
      <c r="F12" s="333" t="s">
        <v>66</v>
      </c>
      <c r="G12" s="333"/>
      <c r="H12" s="333"/>
      <c r="I12" s="333"/>
      <c r="J12" s="333"/>
      <c r="K12" s="333"/>
      <c r="L12" s="334"/>
      <c r="M12" s="39" t="s">
        <v>99</v>
      </c>
      <c r="N12" s="40">
        <f>SUM(N7:N11)</f>
        <v>500</v>
      </c>
      <c r="O12" s="41" t="s">
        <v>56</v>
      </c>
    </row>
    <row r="13" spans="1:28" ht="13.5" thickTop="1" x14ac:dyDescent="0.2">
      <c r="AB13" s="1" t="s">
        <v>86</v>
      </c>
    </row>
    <row r="14" spans="1:28" s="2" customFormat="1" ht="22.5" customHeight="1" x14ac:dyDescent="0.2">
      <c r="A14" s="322" t="s">
        <v>50</v>
      </c>
      <c r="B14" s="320"/>
      <c r="C14" s="320"/>
      <c r="D14" s="320"/>
      <c r="E14" s="321"/>
      <c r="F14" s="322" t="s">
        <v>51</v>
      </c>
      <c r="G14" s="320"/>
      <c r="H14" s="320"/>
      <c r="I14" s="320"/>
      <c r="J14" s="320"/>
      <c r="K14" s="320"/>
      <c r="L14" s="320"/>
      <c r="M14" s="321"/>
      <c r="N14" s="322" t="s">
        <v>52</v>
      </c>
      <c r="O14" s="321"/>
      <c r="P14" s="31" t="s">
        <v>53</v>
      </c>
    </row>
    <row r="15" spans="1:28" ht="24" thickBot="1" x14ac:dyDescent="0.25">
      <c r="A15" s="339" t="s">
        <v>82</v>
      </c>
      <c r="B15" s="339"/>
      <c r="C15" s="339"/>
      <c r="D15" s="339"/>
      <c r="E15" s="339"/>
      <c r="F15" s="29" t="s">
        <v>54</v>
      </c>
      <c r="G15" s="33"/>
      <c r="H15" s="422"/>
      <c r="I15" s="33" t="s">
        <v>55</v>
      </c>
      <c r="J15" s="215">
        <v>17600</v>
      </c>
      <c r="K15" s="96" t="s">
        <v>56</v>
      </c>
      <c r="L15" s="26"/>
      <c r="M15" s="34"/>
      <c r="N15" s="35">
        <f>H15*J15</f>
        <v>0</v>
      </c>
      <c r="O15" s="34" t="s">
        <v>56</v>
      </c>
      <c r="P15" s="186" t="s">
        <v>107</v>
      </c>
    </row>
    <row r="16" spans="1:28" ht="30.75" customHeight="1" thickTop="1" thickBot="1" x14ac:dyDescent="0.25">
      <c r="A16" s="36"/>
      <c r="B16" s="37"/>
      <c r="C16" s="37"/>
      <c r="D16" s="37"/>
      <c r="F16" s="350" t="s">
        <v>57</v>
      </c>
      <c r="G16" s="350"/>
      <c r="H16" s="350"/>
      <c r="I16" s="350"/>
      <c r="J16" s="350"/>
      <c r="K16" s="350"/>
      <c r="L16" s="351"/>
      <c r="M16" s="39" t="s">
        <v>67</v>
      </c>
      <c r="N16" s="40">
        <f>N15</f>
        <v>0</v>
      </c>
      <c r="O16" s="41" t="s">
        <v>56</v>
      </c>
    </row>
    <row r="17" spans="1:16" ht="11.25" customHeight="1" thickTop="1" x14ac:dyDescent="0.2">
      <c r="A17" s="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s="2" customFormat="1" ht="24.75" customHeight="1" x14ac:dyDescent="0.2">
      <c r="A18" s="330" t="s">
        <v>50</v>
      </c>
      <c r="B18" s="330"/>
      <c r="C18" s="330"/>
      <c r="D18" s="330"/>
      <c r="E18" s="330"/>
      <c r="F18" s="322" t="s">
        <v>51</v>
      </c>
      <c r="G18" s="320"/>
      <c r="H18" s="320"/>
      <c r="I18" s="320"/>
      <c r="J18" s="320"/>
      <c r="K18" s="320"/>
      <c r="L18" s="320"/>
      <c r="M18" s="321"/>
      <c r="N18" s="322" t="s">
        <v>52</v>
      </c>
      <c r="O18" s="321"/>
      <c r="P18" s="31" t="s">
        <v>53</v>
      </c>
    </row>
    <row r="19" spans="1:16" ht="30.75" customHeight="1" x14ac:dyDescent="0.2">
      <c r="A19" s="335" t="s">
        <v>110</v>
      </c>
      <c r="B19" s="335"/>
      <c r="C19" s="335"/>
      <c r="D19" s="335"/>
      <c r="E19" s="335"/>
      <c r="F19" s="164" t="s">
        <v>96</v>
      </c>
      <c r="G19" s="169">
        <v>1</v>
      </c>
      <c r="H19" s="345">
        <f>学校別参加者一覧!D$16</f>
        <v>0</v>
      </c>
      <c r="I19" s="346"/>
      <c r="J19" s="208">
        <v>11000</v>
      </c>
      <c r="K19" s="125" t="s">
        <v>68</v>
      </c>
      <c r="L19" s="163">
        <f>COUNTIFS(学校別参加者一覧!$J$15:$AJ$15,"宿泊",学校別参加者一覧!$J$16:$AJ$16,"○")</f>
        <v>0</v>
      </c>
      <c r="M19" s="34" t="s">
        <v>69</v>
      </c>
      <c r="N19" s="127">
        <f>J19*L19</f>
        <v>0</v>
      </c>
      <c r="O19" s="24" t="s">
        <v>56</v>
      </c>
      <c r="P19" s="323" t="s">
        <v>132</v>
      </c>
    </row>
    <row r="20" spans="1:16" ht="30.75" customHeight="1" x14ac:dyDescent="0.2">
      <c r="A20" s="335"/>
      <c r="B20" s="335"/>
      <c r="C20" s="335"/>
      <c r="D20" s="335"/>
      <c r="E20" s="335"/>
      <c r="F20" s="165" t="s">
        <v>96</v>
      </c>
      <c r="G20" s="170">
        <v>2</v>
      </c>
      <c r="H20" s="343">
        <f>学校別参加者一覧!D$17</f>
        <v>0</v>
      </c>
      <c r="I20" s="344"/>
      <c r="J20" s="209">
        <v>11000</v>
      </c>
      <c r="K20" s="128" t="s">
        <v>68</v>
      </c>
      <c r="L20" s="163">
        <f>COUNTIFS(学校別参加者一覧!$J$15:$AJ$15,"宿泊",学校別参加者一覧!$J$17:$AJ$17,"○")</f>
        <v>0</v>
      </c>
      <c r="M20" s="129" t="s">
        <v>69</v>
      </c>
      <c r="N20" s="130">
        <f>J20*L20</f>
        <v>0</v>
      </c>
      <c r="O20" s="129" t="s">
        <v>56</v>
      </c>
      <c r="P20" s="324"/>
    </row>
    <row r="21" spans="1:16" ht="30.75" customHeight="1" x14ac:dyDescent="0.2">
      <c r="A21" s="335"/>
      <c r="B21" s="335"/>
      <c r="C21" s="335"/>
      <c r="D21" s="335"/>
      <c r="E21" s="335"/>
      <c r="F21" s="166" t="s">
        <v>96</v>
      </c>
      <c r="G21" s="171">
        <v>3</v>
      </c>
      <c r="H21" s="326">
        <f>学校別参加者一覧!D$18</f>
        <v>0</v>
      </c>
      <c r="I21" s="327"/>
      <c r="J21" s="210">
        <v>11000</v>
      </c>
      <c r="K21" s="131" t="s">
        <v>68</v>
      </c>
      <c r="L21" s="163">
        <f>COUNTIFS(学校別参加者一覧!$J$15:$AJ$15,"宿泊",学校別参加者一覧!$J$18:$AJ$18,"○")</f>
        <v>0</v>
      </c>
      <c r="M21" s="132" t="s">
        <v>69</v>
      </c>
      <c r="N21" s="133">
        <f>J21*L21</f>
        <v>0</v>
      </c>
      <c r="O21" s="132" t="s">
        <v>56</v>
      </c>
      <c r="P21" s="324"/>
    </row>
    <row r="22" spans="1:16" ht="30.75" customHeight="1" thickBot="1" x14ac:dyDescent="0.25">
      <c r="A22" s="335"/>
      <c r="B22" s="335"/>
      <c r="C22" s="335"/>
      <c r="D22" s="335"/>
      <c r="E22" s="335"/>
      <c r="F22" s="328" t="s">
        <v>88</v>
      </c>
      <c r="G22" s="329"/>
      <c r="H22" s="415"/>
      <c r="I22" s="67" t="s">
        <v>55</v>
      </c>
      <c r="J22" s="211">
        <v>11000</v>
      </c>
      <c r="K22" s="67" t="s">
        <v>68</v>
      </c>
      <c r="L22" s="163">
        <f>COUNTIFS(学校別参加者一覧!$J$15:$AJ$15,"宿泊",学校別参加者一覧!$J$23:$AJ$23,"○")</f>
        <v>0</v>
      </c>
      <c r="M22" s="69" t="s">
        <v>69</v>
      </c>
      <c r="N22" s="70">
        <f>H22*J22*L22</f>
        <v>0</v>
      </c>
      <c r="O22" s="71" t="s">
        <v>56</v>
      </c>
      <c r="P22" s="325"/>
    </row>
    <row r="23" spans="1:16" ht="30.75" customHeight="1" thickTop="1" thickBot="1" x14ac:dyDescent="0.25">
      <c r="A23" s="36"/>
      <c r="B23" s="37"/>
      <c r="C23" s="37"/>
      <c r="D23" s="37"/>
      <c r="F23" s="305" t="s">
        <v>117</v>
      </c>
      <c r="G23" s="305"/>
      <c r="H23" s="305"/>
      <c r="I23" s="305"/>
      <c r="J23" s="305"/>
      <c r="K23" s="305"/>
      <c r="L23" s="306"/>
      <c r="M23" s="39" t="s">
        <v>116</v>
      </c>
      <c r="N23" s="40">
        <f>SUM(N19:N22)</f>
        <v>0</v>
      </c>
      <c r="O23" s="41" t="s">
        <v>56</v>
      </c>
    </row>
    <row r="24" spans="1:16" ht="11.25" customHeight="1" thickTop="1" x14ac:dyDescent="0.2">
      <c r="A24" s="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s="2" customFormat="1" ht="24.75" customHeight="1" x14ac:dyDescent="0.2">
      <c r="A25" s="340" t="s">
        <v>115</v>
      </c>
      <c r="B25" s="320" t="s">
        <v>50</v>
      </c>
      <c r="C25" s="320"/>
      <c r="D25" s="320"/>
      <c r="E25" s="321"/>
      <c r="F25" s="322" t="s">
        <v>51</v>
      </c>
      <c r="G25" s="320"/>
      <c r="H25" s="320"/>
      <c r="I25" s="320"/>
      <c r="J25" s="320"/>
      <c r="K25" s="320"/>
      <c r="L25" s="320"/>
      <c r="M25" s="321"/>
      <c r="N25" s="322" t="s">
        <v>52</v>
      </c>
      <c r="O25" s="321"/>
      <c r="P25" s="31" t="s">
        <v>53</v>
      </c>
    </row>
    <row r="26" spans="1:16" ht="30.75" customHeight="1" x14ac:dyDescent="0.2">
      <c r="A26" s="341"/>
      <c r="B26" s="355" t="s">
        <v>109</v>
      </c>
      <c r="C26" s="355"/>
      <c r="D26" s="355"/>
      <c r="E26" s="356"/>
      <c r="F26" s="164" t="s">
        <v>96</v>
      </c>
      <c r="G26" s="172">
        <v>1</v>
      </c>
      <c r="H26" s="345">
        <f>学校別参加者一覧!D$16</f>
        <v>0</v>
      </c>
      <c r="I26" s="346"/>
      <c r="J26" s="126"/>
      <c r="K26" s="125" t="s">
        <v>68</v>
      </c>
      <c r="L26" s="183">
        <f>COUNTIFS(学校別参加者一覧!$J$15:$AJ$15,"宿泊",学校別参加者一覧!$J$16:$AJ$16,"○")</f>
        <v>0</v>
      </c>
      <c r="M26" s="34" t="s">
        <v>70</v>
      </c>
      <c r="N26" s="127">
        <f>J26*L26</f>
        <v>0</v>
      </c>
      <c r="O26" s="24" t="s">
        <v>56</v>
      </c>
      <c r="P26" s="361" t="s">
        <v>126</v>
      </c>
    </row>
    <row r="27" spans="1:16" ht="30.75" customHeight="1" x14ac:dyDescent="0.2">
      <c r="A27" s="341"/>
      <c r="B27" s="357"/>
      <c r="C27" s="357"/>
      <c r="D27" s="357"/>
      <c r="E27" s="358"/>
      <c r="F27" s="167" t="s">
        <v>96</v>
      </c>
      <c r="G27" s="173">
        <v>2</v>
      </c>
      <c r="H27" s="343">
        <f>学校別参加者一覧!D$17</f>
        <v>0</v>
      </c>
      <c r="I27" s="344"/>
      <c r="J27" s="51"/>
      <c r="K27" s="50" t="s">
        <v>68</v>
      </c>
      <c r="L27" s="163">
        <f>COUNTIFS(学校別参加者一覧!$J$15:$AJ$15,"宿泊",学校別参加者一覧!$J$17:$AJ$17,"○")</f>
        <v>0</v>
      </c>
      <c r="M27" s="53" t="s">
        <v>70</v>
      </c>
      <c r="N27" s="134">
        <f>J27*L27</f>
        <v>0</v>
      </c>
      <c r="O27" s="53" t="s">
        <v>56</v>
      </c>
      <c r="P27" s="362"/>
    </row>
    <row r="28" spans="1:16" ht="30.75" customHeight="1" x14ac:dyDescent="0.2">
      <c r="A28" s="341"/>
      <c r="B28" s="357"/>
      <c r="C28" s="357"/>
      <c r="D28" s="357"/>
      <c r="E28" s="358"/>
      <c r="F28" s="167" t="s">
        <v>96</v>
      </c>
      <c r="G28" s="173">
        <v>3</v>
      </c>
      <c r="H28" s="326">
        <f>学校別参加者一覧!D$18</f>
        <v>0</v>
      </c>
      <c r="I28" s="327"/>
      <c r="J28" s="51"/>
      <c r="K28" s="50" t="s">
        <v>68</v>
      </c>
      <c r="L28" s="163">
        <f>COUNTIFS(学校別参加者一覧!$J$15:$AJ$15,"宿泊",学校別参加者一覧!$J$18:$AJ$18,"○")</f>
        <v>0</v>
      </c>
      <c r="M28" s="53" t="s">
        <v>70</v>
      </c>
      <c r="N28" s="134">
        <f>J28*L28</f>
        <v>0</v>
      </c>
      <c r="O28" s="53" t="s">
        <v>56</v>
      </c>
      <c r="P28" s="362"/>
    </row>
    <row r="29" spans="1:16" ht="30.75" customHeight="1" x14ac:dyDescent="0.2">
      <c r="A29" s="341"/>
      <c r="B29" s="357"/>
      <c r="C29" s="357"/>
      <c r="D29" s="357"/>
      <c r="E29" s="358"/>
      <c r="F29" s="328" t="s">
        <v>88</v>
      </c>
      <c r="G29" s="329"/>
      <c r="H29" s="180" t="e">
        <f>学校別参加者一覧!$G$40+学校別参加者一覧!$G$41</f>
        <v>#VALUE!</v>
      </c>
      <c r="I29" s="109" t="s">
        <v>55</v>
      </c>
      <c r="J29" s="110"/>
      <c r="K29" s="109" t="s">
        <v>68</v>
      </c>
      <c r="L29" s="163">
        <f>COUNTIFS(学校別参加者一覧!$J$15:$AJ$15,"宿泊",学校別参加者一覧!$J$23:$AJ$23,"○")</f>
        <v>0</v>
      </c>
      <c r="M29" s="60" t="s">
        <v>70</v>
      </c>
      <c r="N29" s="111" t="e">
        <f>H29*J29*L29</f>
        <v>#VALUE!</v>
      </c>
      <c r="O29" s="112" t="s">
        <v>56</v>
      </c>
      <c r="P29" s="362"/>
    </row>
    <row r="30" spans="1:16" ht="30.75" customHeight="1" x14ac:dyDescent="0.2">
      <c r="A30" s="341"/>
      <c r="B30" s="355" t="s">
        <v>83</v>
      </c>
      <c r="C30" s="355"/>
      <c r="D30" s="355"/>
      <c r="E30" s="356"/>
      <c r="F30" s="168" t="s">
        <v>96</v>
      </c>
      <c r="G30" s="174">
        <v>1</v>
      </c>
      <c r="H30" s="345">
        <f>学校別参加者一覧!D$16</f>
        <v>0</v>
      </c>
      <c r="I30" s="346"/>
      <c r="J30" s="44"/>
      <c r="K30" s="43" t="s">
        <v>68</v>
      </c>
      <c r="L30" s="182">
        <f>COUNTIFS(学校別参加者一覧!$J$15:$AJ$15,"宿泊",学校別参加者一覧!$J$16:$AJ$16,"○")+1</f>
        <v>1</v>
      </c>
      <c r="M30" s="46" t="s">
        <v>18</v>
      </c>
      <c r="N30" s="66">
        <f>J30*L30</f>
        <v>0</v>
      </c>
      <c r="O30" s="46" t="s">
        <v>56</v>
      </c>
      <c r="P30" s="362"/>
    </row>
    <row r="31" spans="1:16" ht="30.75" customHeight="1" x14ac:dyDescent="0.2">
      <c r="A31" s="341"/>
      <c r="B31" s="357"/>
      <c r="C31" s="357"/>
      <c r="D31" s="357"/>
      <c r="E31" s="358"/>
      <c r="F31" s="167" t="s">
        <v>96</v>
      </c>
      <c r="G31" s="173">
        <v>2</v>
      </c>
      <c r="H31" s="343">
        <f>学校別参加者一覧!D$17</f>
        <v>0</v>
      </c>
      <c r="I31" s="344"/>
      <c r="J31" s="51"/>
      <c r="K31" s="50" t="s">
        <v>68</v>
      </c>
      <c r="L31" s="163">
        <f>COUNTIFS(学校別参加者一覧!$J$15:$AJ$15,"宿泊",学校別参加者一覧!$J$17:$AJ$17,"○")+1</f>
        <v>1</v>
      </c>
      <c r="M31" s="53" t="s">
        <v>18</v>
      </c>
      <c r="N31" s="134">
        <f>J31*L31</f>
        <v>0</v>
      </c>
      <c r="O31" s="53" t="s">
        <v>56</v>
      </c>
      <c r="P31" s="362"/>
    </row>
    <row r="32" spans="1:16" ht="30.75" customHeight="1" x14ac:dyDescent="0.2">
      <c r="A32" s="341"/>
      <c r="B32" s="357"/>
      <c r="C32" s="357"/>
      <c r="D32" s="357"/>
      <c r="E32" s="358"/>
      <c r="F32" s="167" t="s">
        <v>96</v>
      </c>
      <c r="G32" s="173">
        <v>3</v>
      </c>
      <c r="H32" s="326">
        <f>学校別参加者一覧!D$18</f>
        <v>0</v>
      </c>
      <c r="I32" s="327"/>
      <c r="J32" s="51"/>
      <c r="K32" s="50" t="s">
        <v>68</v>
      </c>
      <c r="L32" s="163">
        <f>COUNTIFS(学校別参加者一覧!$J$15:$AJ$15,"宿泊",学校別参加者一覧!$J$18:$AJ$18,"○")+1</f>
        <v>1</v>
      </c>
      <c r="M32" s="53" t="s">
        <v>18</v>
      </c>
      <c r="N32" s="134">
        <f>J32*L32</f>
        <v>0</v>
      </c>
      <c r="O32" s="53" t="s">
        <v>56</v>
      </c>
      <c r="P32" s="362"/>
    </row>
    <row r="33" spans="1:16" ht="30.75" customHeight="1" x14ac:dyDescent="0.2">
      <c r="A33" s="341"/>
      <c r="B33" s="357"/>
      <c r="C33" s="357"/>
      <c r="D33" s="357"/>
      <c r="E33" s="358"/>
      <c r="F33" s="328" t="s">
        <v>88</v>
      </c>
      <c r="G33" s="329"/>
      <c r="H33" s="179" t="e">
        <f>学校別参加者一覧!$G$40+学校別参加者一覧!$G$41</f>
        <v>#VALUE!</v>
      </c>
      <c r="I33" s="67" t="s">
        <v>55</v>
      </c>
      <c r="J33" s="68"/>
      <c r="K33" s="67" t="s">
        <v>68</v>
      </c>
      <c r="L33" s="163">
        <f>COUNTIFS(学校別参加者一覧!$J$15:$AJ$15,"宿泊",学校別参加者一覧!$J$23:$AJ$23,"○")+1</f>
        <v>1</v>
      </c>
      <c r="M33" s="69" t="s">
        <v>18</v>
      </c>
      <c r="N33" s="70" t="e">
        <f>H33*J33*L33</f>
        <v>#VALUE!</v>
      </c>
      <c r="O33" s="71" t="s">
        <v>56</v>
      </c>
      <c r="P33" s="362"/>
    </row>
    <row r="34" spans="1:16" ht="30.75" customHeight="1" x14ac:dyDescent="0.2">
      <c r="A34" s="341"/>
      <c r="B34" s="371" t="s">
        <v>108</v>
      </c>
      <c r="C34" s="371"/>
      <c r="D34" s="371"/>
      <c r="E34" s="372"/>
      <c r="F34" s="364" t="s">
        <v>88</v>
      </c>
      <c r="G34" s="365"/>
      <c r="H34" s="416"/>
      <c r="I34" s="33" t="s">
        <v>55</v>
      </c>
      <c r="J34" s="215">
        <v>25000</v>
      </c>
      <c r="K34" s="96" t="s">
        <v>56</v>
      </c>
      <c r="L34" s="26"/>
      <c r="M34" s="27"/>
      <c r="N34" s="74">
        <f>H34*J34</f>
        <v>0</v>
      </c>
      <c r="O34" s="27" t="s">
        <v>56</v>
      </c>
      <c r="P34" s="362"/>
    </row>
    <row r="35" spans="1:16" ht="30.75" customHeight="1" x14ac:dyDescent="0.2">
      <c r="A35" s="341"/>
      <c r="B35" s="352" t="s">
        <v>85</v>
      </c>
      <c r="C35" s="352"/>
      <c r="D35" s="352"/>
      <c r="E35" s="366" t="s">
        <v>122</v>
      </c>
      <c r="F35" s="367"/>
      <c r="G35" s="367"/>
      <c r="H35" s="417"/>
      <c r="I35" s="57" t="s">
        <v>55</v>
      </c>
      <c r="J35" s="215">
        <v>16000</v>
      </c>
      <c r="K35" s="96" t="s">
        <v>56</v>
      </c>
      <c r="L35" s="26"/>
      <c r="M35" s="27"/>
      <c r="N35" s="74">
        <f>H35*J35</f>
        <v>0</v>
      </c>
      <c r="O35" s="27" t="s">
        <v>56</v>
      </c>
      <c r="P35" s="362"/>
    </row>
    <row r="36" spans="1:16" ht="30.75" customHeight="1" thickBot="1" x14ac:dyDescent="0.25">
      <c r="A36" s="342"/>
      <c r="B36" s="353"/>
      <c r="C36" s="353"/>
      <c r="D36" s="353"/>
      <c r="E36" s="368" t="s">
        <v>121</v>
      </c>
      <c r="F36" s="369"/>
      <c r="G36" s="369"/>
      <c r="H36" s="418"/>
      <c r="I36" s="57" t="s">
        <v>55</v>
      </c>
      <c r="J36" s="215">
        <v>16000</v>
      </c>
      <c r="K36" s="96" t="s">
        <v>56</v>
      </c>
      <c r="L36" s="26"/>
      <c r="M36" s="27"/>
      <c r="N36" s="74">
        <f>H36*J36</f>
        <v>0</v>
      </c>
      <c r="O36" s="27" t="s">
        <v>56</v>
      </c>
      <c r="P36" s="363"/>
    </row>
    <row r="37" spans="1:16" ht="30.75" customHeight="1" thickTop="1" thickBot="1" x14ac:dyDescent="0.25">
      <c r="H37" s="75"/>
      <c r="I37" s="336" t="s">
        <v>71</v>
      </c>
      <c r="J37" s="337"/>
      <c r="K37" s="337"/>
      <c r="L37" s="338"/>
      <c r="M37" s="39" t="s">
        <v>118</v>
      </c>
      <c r="N37" s="40">
        <f>N34+N35+N36</f>
        <v>0</v>
      </c>
      <c r="O37" s="41" t="s">
        <v>56</v>
      </c>
      <c r="P37" s="76" t="s">
        <v>73</v>
      </c>
    </row>
    <row r="38" spans="1:16" ht="11.25" customHeight="1" thickTop="1" thickBot="1" x14ac:dyDescent="0.25">
      <c r="E38" s="1"/>
      <c r="P38" s="1"/>
    </row>
    <row r="39" spans="1:16" ht="30.75" customHeight="1" thickTop="1" thickBot="1" x14ac:dyDescent="0.25">
      <c r="I39" s="336" t="s">
        <v>74</v>
      </c>
      <c r="J39" s="337"/>
      <c r="K39" s="338"/>
      <c r="L39" s="359" t="s">
        <v>119</v>
      </c>
      <c r="M39" s="360"/>
      <c r="N39" s="40">
        <f>N12+N16+N23+N37</f>
        <v>500</v>
      </c>
      <c r="O39" s="41" t="s">
        <v>56</v>
      </c>
      <c r="P39" s="38" t="s">
        <v>75</v>
      </c>
    </row>
    <row r="40" spans="1:16" ht="13.5" customHeight="1" thickTop="1" thickBot="1" x14ac:dyDescent="0.25">
      <c r="C40" s="38"/>
      <c r="D40" s="38"/>
      <c r="O40" s="1"/>
      <c r="P40" s="1"/>
    </row>
    <row r="41" spans="1:16" s="82" customFormat="1" ht="21.75" customHeight="1" thickBot="1" x14ac:dyDescent="0.25">
      <c r="A41" s="370" t="s">
        <v>76</v>
      </c>
      <c r="B41" s="370"/>
      <c r="C41" s="80" t="s">
        <v>77</v>
      </c>
      <c r="D41" s="81"/>
      <c r="E41" s="354" t="s">
        <v>81</v>
      </c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</row>
    <row r="42" spans="1:16" s="82" customFormat="1" ht="21.75" customHeight="1" x14ac:dyDescent="0.2">
      <c r="C42" s="80"/>
      <c r="D42" s="354"/>
      <c r="E42" s="354"/>
      <c r="F42" s="354"/>
      <c r="G42" s="354"/>
      <c r="H42" s="354"/>
      <c r="I42" s="354"/>
      <c r="J42" s="354"/>
      <c r="K42" s="354"/>
      <c r="L42" s="354"/>
      <c r="M42" s="354"/>
      <c r="N42" s="354"/>
      <c r="O42" s="354"/>
      <c r="P42" s="354"/>
    </row>
    <row r="43" spans="1:16" ht="15.75" customHeight="1" x14ac:dyDescent="0.2"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6" ht="15.75" customHeight="1" x14ac:dyDescent="0.2"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6" ht="15.75" customHeight="1" x14ac:dyDescent="0.2"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6" ht="15.75" customHeight="1" x14ac:dyDescent="0.2"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6" ht="15.75" customHeight="1" x14ac:dyDescent="0.2"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6" ht="15.75" customHeight="1" x14ac:dyDescent="0.2"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5:14" ht="15.75" customHeight="1" x14ac:dyDescent="0.2"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5:14" ht="15.75" customHeight="1" x14ac:dyDescent="0.2"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5:14" ht="15.75" customHeight="1" x14ac:dyDescent="0.2"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5:14" ht="15.75" customHeight="1" x14ac:dyDescent="0.2"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5:14" ht="15.75" customHeight="1" x14ac:dyDescent="0.2"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5:14" ht="15.75" customHeight="1" x14ac:dyDescent="0.2"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5:14" ht="15.75" customHeight="1" x14ac:dyDescent="0.2"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5:14" ht="15.75" customHeight="1" x14ac:dyDescent="0.2"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5:14" ht="15.75" customHeight="1" x14ac:dyDescent="0.2"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5:14" ht="15.75" customHeight="1" x14ac:dyDescent="0.2"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5:14" ht="15.75" customHeight="1" x14ac:dyDescent="0.2"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5:14" ht="15.75" customHeight="1" x14ac:dyDescent="0.2"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5:14" ht="15.75" customHeight="1" x14ac:dyDescent="0.2"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5:14" ht="15.75" customHeight="1" x14ac:dyDescent="0.2"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5:14" ht="15.75" customHeight="1" x14ac:dyDescent="0.2"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5:14" ht="15.75" customHeight="1" x14ac:dyDescent="0.2"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5:14" ht="15.75" customHeight="1" x14ac:dyDescent="0.2"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5:14" ht="15.75" customHeight="1" x14ac:dyDescent="0.2"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5:14" ht="15.75" customHeight="1" x14ac:dyDescent="0.2"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5:14" ht="15.75" customHeight="1" x14ac:dyDescent="0.2"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5:14" ht="15.75" customHeight="1" x14ac:dyDescent="0.2"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5:14" ht="15.75" customHeight="1" x14ac:dyDescent="0.2"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5:14" ht="15.75" customHeight="1" x14ac:dyDescent="0.2"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5:14" ht="15.75" customHeight="1" x14ac:dyDescent="0.2"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5:14" ht="15.75" customHeight="1" x14ac:dyDescent="0.2"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5:14" ht="15.75" customHeight="1" x14ac:dyDescent="0.2"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5:14" ht="15.75" customHeight="1" x14ac:dyDescent="0.2"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5:14" ht="15.75" customHeight="1" x14ac:dyDescent="0.2"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5:14" ht="15.75" customHeight="1" x14ac:dyDescent="0.2"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5:14" ht="15.75" customHeight="1" x14ac:dyDescent="0.2"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5:14" ht="15.75" customHeight="1" x14ac:dyDescent="0.2"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5:14" ht="15.75" customHeight="1" x14ac:dyDescent="0.2"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5:14" ht="15.75" customHeight="1" x14ac:dyDescent="0.2"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5:14" ht="15.75" customHeight="1" x14ac:dyDescent="0.2"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5:14" ht="15.75" customHeight="1" x14ac:dyDescent="0.2"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5:14" ht="15.75" customHeight="1" x14ac:dyDescent="0.2"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5:14" ht="15.75" customHeight="1" x14ac:dyDescent="0.2"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5:14" ht="15.75" customHeight="1" x14ac:dyDescent="0.2"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5:14" ht="15.75" customHeight="1" x14ac:dyDescent="0.2"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5:14" ht="15.75" customHeight="1" x14ac:dyDescent="0.2"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5:14" ht="15.75" customHeight="1" x14ac:dyDescent="0.2"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5:14" ht="15.75" customHeight="1" x14ac:dyDescent="0.2"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5:14" ht="15.75" customHeight="1" x14ac:dyDescent="0.2"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5:14" ht="15.75" customHeight="1" x14ac:dyDescent="0.2"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5:14" ht="15.75" customHeight="1" x14ac:dyDescent="0.2"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5:14" ht="15.75" customHeight="1" x14ac:dyDescent="0.2"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5:14" ht="15.75" customHeight="1" x14ac:dyDescent="0.2"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5:14" ht="15.75" customHeight="1" x14ac:dyDescent="0.2"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5:14" ht="15.75" customHeight="1" x14ac:dyDescent="0.2"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5:14" ht="15.75" customHeight="1" x14ac:dyDescent="0.2"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5:14" ht="15.75" customHeight="1" x14ac:dyDescent="0.2"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5:14" ht="15.75" customHeight="1" x14ac:dyDescent="0.2"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5:14" ht="15.75" customHeight="1" x14ac:dyDescent="0.2"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5:14" ht="15.75" customHeight="1" x14ac:dyDescent="0.2"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5:14" ht="15.75" customHeight="1" x14ac:dyDescent="0.2"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5:14" ht="15.75" customHeight="1" x14ac:dyDescent="0.2"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5:14" ht="15.75" customHeight="1" x14ac:dyDescent="0.2"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5:14" ht="15.75" customHeight="1" x14ac:dyDescent="0.2"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5:14" ht="15.75" customHeight="1" x14ac:dyDescent="0.2"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5:14" ht="15.75" customHeight="1" x14ac:dyDescent="0.2"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5:14" ht="15.75" customHeight="1" x14ac:dyDescent="0.2"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5:14" ht="15.75" customHeight="1" x14ac:dyDescent="0.2"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5:14" ht="15.75" customHeight="1" x14ac:dyDescent="0.2"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5:14" ht="15.75" customHeight="1" x14ac:dyDescent="0.2"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5:14" ht="15.75" customHeight="1" x14ac:dyDescent="0.2"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5:14" ht="15.75" customHeight="1" x14ac:dyDescent="0.2"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5:14" ht="15.75" customHeight="1" x14ac:dyDescent="0.2"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5:14" ht="15.75" customHeight="1" x14ac:dyDescent="0.2"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5:14" ht="15.75" customHeight="1" x14ac:dyDescent="0.2"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5:14" ht="15.75" customHeight="1" x14ac:dyDescent="0.2"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5:14" ht="15.75" customHeight="1" x14ac:dyDescent="0.2"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5:14" ht="15.75" customHeight="1" x14ac:dyDescent="0.2"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5:14" ht="15.75" customHeight="1" x14ac:dyDescent="0.2"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5:14" ht="15.75" customHeight="1" x14ac:dyDescent="0.2"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5:14" ht="15.75" customHeight="1" x14ac:dyDescent="0.2"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5:14" ht="15.75" customHeight="1" x14ac:dyDescent="0.2"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5:14" ht="15.75" customHeight="1" x14ac:dyDescent="0.2"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5:14" ht="15.75" customHeight="1" x14ac:dyDescent="0.2"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5:14" ht="15.75" customHeight="1" x14ac:dyDescent="0.2"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5:14" ht="15.75" customHeight="1" x14ac:dyDescent="0.2"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5:14" ht="15.75" customHeight="1" x14ac:dyDescent="0.2"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5:14" ht="15.75" customHeight="1" x14ac:dyDescent="0.2"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5:14" ht="15.75" customHeight="1" x14ac:dyDescent="0.2"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5:14" ht="15.75" customHeight="1" x14ac:dyDescent="0.2"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5:14" ht="15.75" customHeight="1" x14ac:dyDescent="0.2"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5:14" ht="15.75" customHeight="1" x14ac:dyDescent="0.2"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5:14" ht="15.75" customHeight="1" x14ac:dyDescent="0.2"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5:14" ht="15.75" customHeight="1" x14ac:dyDescent="0.2"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5:14" ht="15.75" customHeight="1" x14ac:dyDescent="0.2"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5:14" ht="15.75" customHeight="1" x14ac:dyDescent="0.2"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5:14" ht="15.75" customHeight="1" x14ac:dyDescent="0.2"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5:14" ht="15.75" customHeight="1" x14ac:dyDescent="0.2"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5:14" ht="15.75" customHeight="1" x14ac:dyDescent="0.2"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5:14" ht="15.75" customHeight="1" x14ac:dyDescent="0.2"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5:14" ht="15.75" customHeight="1" x14ac:dyDescent="0.2"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5:14" ht="15.75" customHeight="1" x14ac:dyDescent="0.2"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5:14" ht="15.75" customHeight="1" x14ac:dyDescent="0.2"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5:14" ht="15.75" customHeight="1" x14ac:dyDescent="0.2"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5:14" ht="15.75" customHeight="1" x14ac:dyDescent="0.2"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5:14" ht="15.75" customHeight="1" x14ac:dyDescent="0.2"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5:14" ht="15.75" customHeight="1" x14ac:dyDescent="0.2"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5:14" ht="15.75" customHeight="1" x14ac:dyDescent="0.2"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5:14" ht="15.75" customHeight="1" x14ac:dyDescent="0.2"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5:14" ht="15.75" customHeight="1" x14ac:dyDescent="0.2"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5:14" ht="15.75" customHeight="1" x14ac:dyDescent="0.2"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5:14" ht="15.75" customHeight="1" x14ac:dyDescent="0.2"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5:14" ht="15.75" customHeight="1" x14ac:dyDescent="0.2"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5:14" ht="15.75" customHeight="1" x14ac:dyDescent="0.2"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5:14" ht="15.75" customHeight="1" x14ac:dyDescent="0.2"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5:14" ht="15.75" customHeight="1" x14ac:dyDescent="0.2"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5:14" ht="15.75" customHeight="1" x14ac:dyDescent="0.2"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5:14" ht="15.75" customHeight="1" x14ac:dyDescent="0.2"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5.75" customHeight="1" x14ac:dyDescent="0.2"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5.75" customHeight="1" x14ac:dyDescent="0.2"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5.75" customHeight="1" x14ac:dyDescent="0.2"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5.75" customHeight="1" x14ac:dyDescent="0.2"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5.75" customHeight="1" x14ac:dyDescent="0.2"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5.75" customHeight="1" x14ac:dyDescent="0.2"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5.75" customHeight="1" x14ac:dyDescent="0.2"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5.75" customHeight="1" x14ac:dyDescent="0.2"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5.75" customHeight="1" x14ac:dyDescent="0.2"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5.75" customHeight="1" x14ac:dyDescent="0.2"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6.5" customHeight="1" x14ac:dyDescent="0.2"/>
    <row r="173" spans="1:14" ht="16.5" x14ac:dyDescent="0.25">
      <c r="A173" s="77"/>
    </row>
    <row r="174" spans="1:14" ht="16.5" x14ac:dyDescent="0.25">
      <c r="A174" s="77"/>
    </row>
    <row r="175" spans="1:14" ht="13.5" thickBot="1" x14ac:dyDescent="0.25">
      <c r="A175" s="1" t="s">
        <v>78</v>
      </c>
    </row>
  </sheetData>
  <customSheetViews>
    <customSheetView guid="{AEFB161B-77F9-4FDF-B595-029EE05E28EC}" scale="75" showPageBreaks="1" fitToPage="1" printArea="1" view="pageBreakPreview" topLeftCell="A16">
      <selection activeCell="P23" sqref="P23"/>
      <pageMargins left="0.59055118110236227" right="0.59055118110236227" top="0.39370078740157483" bottom="0.39370078740157483" header="0.35433070866141736" footer="0.51181102362204722"/>
      <printOptions horizontalCentered="1"/>
      <pageSetup paperSize="9" scale="66" orientation="landscape" r:id="rId1"/>
      <headerFooter alignWithMargins="0"/>
    </customSheetView>
    <customSheetView guid="{C2C9FA5D-0B7A-4696-AFF1-BBCAA1E2CEDF}" scale="75" showPageBreaks="1" fitToPage="1" printArea="1" view="pageBreakPreview" showRuler="0">
      <selection activeCell="M13" sqref="M13"/>
      <pageMargins left="0.59055118110236227" right="0.59055118110236227" top="0.39370078740157483" bottom="0.39370078740157483" header="0.35433070866141736" footer="0.51181102362204722"/>
      <printOptions horizontalCentered="1"/>
      <pageSetup paperSize="9" scale="65" orientation="landscape" r:id="rId2"/>
      <headerFooter alignWithMargins="0"/>
    </customSheetView>
  </customSheetViews>
  <mergeCells count="60">
    <mergeCell ref="D42:P42"/>
    <mergeCell ref="B26:E29"/>
    <mergeCell ref="B30:E33"/>
    <mergeCell ref="I39:K39"/>
    <mergeCell ref="L39:M39"/>
    <mergeCell ref="P26:P36"/>
    <mergeCell ref="H26:I26"/>
    <mergeCell ref="H32:I32"/>
    <mergeCell ref="F29:G29"/>
    <mergeCell ref="F34:G34"/>
    <mergeCell ref="E35:G35"/>
    <mergeCell ref="E36:G36"/>
    <mergeCell ref="A41:B41"/>
    <mergeCell ref="B34:E34"/>
    <mergeCell ref="E41:P41"/>
    <mergeCell ref="H27:I27"/>
    <mergeCell ref="H28:I28"/>
    <mergeCell ref="H30:I30"/>
    <mergeCell ref="H31:I31"/>
    <mergeCell ref="B35:D36"/>
    <mergeCell ref="F33:G33"/>
    <mergeCell ref="I37:L37"/>
    <mergeCell ref="N6:O6"/>
    <mergeCell ref="A15:E15"/>
    <mergeCell ref="A14:E14"/>
    <mergeCell ref="F14:M14"/>
    <mergeCell ref="N14:O14"/>
    <mergeCell ref="B9:E9"/>
    <mergeCell ref="A25:A36"/>
    <mergeCell ref="H20:I20"/>
    <mergeCell ref="F18:M18"/>
    <mergeCell ref="H19:I19"/>
    <mergeCell ref="A6:A11"/>
    <mergeCell ref="B7:E7"/>
    <mergeCell ref="B6:E6"/>
    <mergeCell ref="F6:M6"/>
    <mergeCell ref="F16:L16"/>
    <mergeCell ref="B25:E25"/>
    <mergeCell ref="F25:M25"/>
    <mergeCell ref="N25:O25"/>
    <mergeCell ref="B10:E10"/>
    <mergeCell ref="P19:P22"/>
    <mergeCell ref="H21:I21"/>
    <mergeCell ref="F22:G22"/>
    <mergeCell ref="N18:O18"/>
    <mergeCell ref="A18:E18"/>
    <mergeCell ref="B11:E11"/>
    <mergeCell ref="F12:L12"/>
    <mergeCell ref="A19:E22"/>
    <mergeCell ref="F1:F2"/>
    <mergeCell ref="I1:P2"/>
    <mergeCell ref="G1:H2"/>
    <mergeCell ref="F23:L23"/>
    <mergeCell ref="A1:D2"/>
    <mergeCell ref="A3:P3"/>
    <mergeCell ref="A4:C4"/>
    <mergeCell ref="H4:M4"/>
    <mergeCell ref="O4:P4"/>
    <mergeCell ref="E1:E2"/>
    <mergeCell ref="B8:E8"/>
  </mergeCells>
  <phoneticPr fontId="2"/>
  <conditionalFormatting sqref="A4:P4">
    <cfRule type="cellIs" dxfId="17" priority="1" stopIfTrue="1" operator="equal">
      <formula>0</formula>
    </cfRule>
  </conditionalFormatting>
  <conditionalFormatting sqref="D41">
    <cfRule type="cellIs" dxfId="16" priority="21" stopIfTrue="1" operator="equal">
      <formula>0</formula>
    </cfRule>
  </conditionalFormatting>
  <conditionalFormatting sqref="H7:H11 H15">
    <cfRule type="cellIs" dxfId="15" priority="23" stopIfTrue="1" operator="lessThan">
      <formula>1</formula>
    </cfRule>
  </conditionalFormatting>
  <conditionalFormatting sqref="H19:H22 L19:L22">
    <cfRule type="cellIs" dxfId="14" priority="19" stopIfTrue="1" operator="lessThan">
      <formula>1</formula>
    </cfRule>
  </conditionalFormatting>
  <conditionalFormatting sqref="H26:H36">
    <cfRule type="cellIs" dxfId="13" priority="2" stopIfTrue="1" operator="lessThan">
      <formula>1</formula>
    </cfRule>
  </conditionalFormatting>
  <conditionalFormatting sqref="L26:L33">
    <cfRule type="cellIs" dxfId="12" priority="9" stopIfTrue="1" operator="lessThan">
      <formula>1</formula>
    </cfRule>
  </conditionalFormatting>
  <printOptions horizontalCentered="1"/>
  <pageMargins left="0.59055118110236227" right="0.59055118110236227" top="0.39370078740157483" bottom="0.39370078740157483" header="0.35433070866141736" footer="0.51181102362204722"/>
  <pageSetup paperSize="9" scale="52" orientation="landscape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AA156"/>
  <sheetViews>
    <sheetView showGridLines="0" tabSelected="1" view="pageBreakPreview" zoomScale="75" zoomScaleNormal="100" zoomScaleSheetLayoutView="75" workbookViewId="0">
      <selection activeCell="H18" sqref="H18:K18"/>
    </sheetView>
  </sheetViews>
  <sheetFormatPr defaultColWidth="9" defaultRowHeight="13" x14ac:dyDescent="0.2"/>
  <cols>
    <col min="1" max="3" width="5.26953125" style="1" customWidth="1"/>
    <col min="4" max="4" width="7.6328125" style="1" customWidth="1"/>
    <col min="5" max="5" width="27.6328125" style="38" customWidth="1"/>
    <col min="6" max="6" width="13.7265625" style="38" bestFit="1" customWidth="1"/>
    <col min="7" max="7" width="11.26953125" style="38" customWidth="1"/>
    <col min="8" max="8" width="6.36328125" style="38" bestFit="1" customWidth="1"/>
    <col min="9" max="9" width="12.7265625" style="38" customWidth="1"/>
    <col min="10" max="10" width="5.26953125" style="38" bestFit="1" customWidth="1"/>
    <col min="11" max="11" width="11.26953125" style="38" customWidth="1"/>
    <col min="12" max="12" width="4.6328125" style="38" bestFit="1" customWidth="1"/>
    <col min="13" max="13" width="28.7265625" style="38" customWidth="1"/>
    <col min="14" max="14" width="3.36328125" style="38" bestFit="1" customWidth="1"/>
    <col min="15" max="15" width="47.36328125" style="38" customWidth="1"/>
    <col min="16" max="16384" width="9" style="1"/>
  </cols>
  <sheetData>
    <row r="1" spans="1:15" ht="12.75" customHeight="1" x14ac:dyDescent="0.2">
      <c r="A1" s="307" t="s">
        <v>47</v>
      </c>
      <c r="B1" s="308"/>
      <c r="C1" s="308"/>
      <c r="D1" s="309"/>
      <c r="E1" s="317" t="s">
        <v>29</v>
      </c>
      <c r="F1" s="302">
        <f>学校別参加者一覧!C4</f>
        <v>63</v>
      </c>
      <c r="G1" s="304" t="s">
        <v>30</v>
      </c>
      <c r="H1" s="303" t="s">
        <v>100</v>
      </c>
      <c r="I1" s="303"/>
      <c r="J1" s="303"/>
      <c r="K1" s="303"/>
      <c r="L1" s="303"/>
      <c r="M1" s="303"/>
      <c r="N1" s="303"/>
      <c r="O1" s="303"/>
    </row>
    <row r="2" spans="1:15" ht="15.65" customHeight="1" thickBot="1" x14ac:dyDescent="0.25">
      <c r="A2" s="310"/>
      <c r="B2" s="311"/>
      <c r="C2" s="311"/>
      <c r="D2" s="312"/>
      <c r="E2" s="317"/>
      <c r="F2" s="302"/>
      <c r="G2" s="304"/>
      <c r="H2" s="303"/>
      <c r="I2" s="303"/>
      <c r="J2" s="303"/>
      <c r="K2" s="303"/>
      <c r="L2" s="303"/>
      <c r="M2" s="303"/>
      <c r="N2" s="303"/>
      <c r="O2" s="303"/>
    </row>
    <row r="3" spans="1:15" ht="24" customHeight="1" x14ac:dyDescent="0.2">
      <c r="A3" s="313" t="s">
        <v>84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</row>
    <row r="4" spans="1:15" s="37" customFormat="1" ht="24" customHeight="1" x14ac:dyDescent="0.3">
      <c r="A4" s="314">
        <f>学校別参加者一覧!A6</f>
        <v>0</v>
      </c>
      <c r="B4" s="314"/>
      <c r="C4" s="314"/>
      <c r="D4" s="100" t="s">
        <v>21</v>
      </c>
      <c r="E4" s="135">
        <f>学校別参加者一覧!H6</f>
        <v>0</v>
      </c>
      <c r="F4" s="36" t="s">
        <v>22</v>
      </c>
      <c r="G4" s="315" t="s">
        <v>48</v>
      </c>
      <c r="H4" s="315"/>
      <c r="I4" s="315"/>
      <c r="J4" s="315"/>
      <c r="K4" s="315"/>
      <c r="L4" s="315"/>
      <c r="M4" s="101" t="s">
        <v>49</v>
      </c>
      <c r="N4" s="314">
        <f>学校別参加者一覧!W8</f>
        <v>0</v>
      </c>
      <c r="O4" s="314"/>
    </row>
    <row r="5" spans="1:15" ht="24" customHeight="1" x14ac:dyDescent="0.2"/>
    <row r="6" spans="1:15" ht="11.25" customHeight="1" x14ac:dyDescent="0.2">
      <c r="A6" s="2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24.75" customHeight="1" x14ac:dyDescent="0.2">
      <c r="A7" s="347" t="s">
        <v>90</v>
      </c>
      <c r="B7" s="320" t="s">
        <v>50</v>
      </c>
      <c r="C7" s="320"/>
      <c r="D7" s="320"/>
      <c r="E7" s="321"/>
      <c r="F7" s="322" t="s">
        <v>51</v>
      </c>
      <c r="G7" s="320"/>
      <c r="H7" s="320"/>
      <c r="I7" s="320"/>
      <c r="J7" s="320"/>
      <c r="K7" s="320"/>
      <c r="L7" s="321"/>
      <c r="M7" s="322" t="s">
        <v>52</v>
      </c>
      <c r="N7" s="321"/>
      <c r="O7" s="31" t="s">
        <v>53</v>
      </c>
    </row>
    <row r="8" spans="1:15" ht="30.75" customHeight="1" x14ac:dyDescent="0.2">
      <c r="A8" s="347"/>
      <c r="B8" s="355" t="s">
        <v>110</v>
      </c>
      <c r="C8" s="355"/>
      <c r="D8" s="355"/>
      <c r="E8" s="356"/>
      <c r="F8" s="106" t="s">
        <v>102</v>
      </c>
      <c r="G8" s="380">
        <f>学校別参加者一覧!$D$19</f>
        <v>0</v>
      </c>
      <c r="H8" s="381"/>
      <c r="I8" s="212">
        <v>11000</v>
      </c>
      <c r="J8" s="43" t="s">
        <v>68</v>
      </c>
      <c r="K8" s="176">
        <f>COUNTIFS(学校別参加者一覧!$J$15:$AJ$15,"宿泊",学校別参加者一覧!$J$19:$AJ$19,"○")</f>
        <v>0</v>
      </c>
      <c r="L8" s="46" t="s">
        <v>69</v>
      </c>
      <c r="M8" s="66">
        <f>I8*K8</f>
        <v>0</v>
      </c>
      <c r="N8" s="45" t="s">
        <v>56</v>
      </c>
      <c r="O8" s="377" t="s">
        <v>117</v>
      </c>
    </row>
    <row r="9" spans="1:15" ht="30.75" customHeight="1" x14ac:dyDescent="0.2">
      <c r="A9" s="347"/>
      <c r="B9" s="357"/>
      <c r="C9" s="357"/>
      <c r="D9" s="357"/>
      <c r="E9" s="358"/>
      <c r="F9" s="108" t="s">
        <v>103</v>
      </c>
      <c r="G9" s="382">
        <f>学校別参加者一覧!$D$20</f>
        <v>0</v>
      </c>
      <c r="H9" s="383"/>
      <c r="I9" s="213">
        <v>11000</v>
      </c>
      <c r="J9" s="109" t="s">
        <v>68</v>
      </c>
      <c r="K9" s="181">
        <f>COUNTIFS(学校別参加者一覧!$J$15:$AJ$15,"宿泊",学校別参加者一覧!$J$20:$AJ$20,"○")</f>
        <v>0</v>
      </c>
      <c r="L9" s="60" t="s">
        <v>69</v>
      </c>
      <c r="M9" s="111">
        <f t="shared" ref="M9:M16" si="0">I9*K9</f>
        <v>0</v>
      </c>
      <c r="N9" s="112" t="s">
        <v>56</v>
      </c>
      <c r="O9" s="378"/>
    </row>
    <row r="10" spans="1:15" ht="30.75" customHeight="1" x14ac:dyDescent="0.2">
      <c r="A10" s="347"/>
      <c r="B10" s="373"/>
      <c r="C10" s="373"/>
      <c r="D10" s="373"/>
      <c r="E10" s="374"/>
      <c r="F10" s="113" t="s">
        <v>104</v>
      </c>
      <c r="G10" s="384">
        <f>学校別参加者一覧!$D$21</f>
        <v>0</v>
      </c>
      <c r="H10" s="385"/>
      <c r="I10" s="214">
        <v>11000</v>
      </c>
      <c r="J10" s="57" t="s">
        <v>68</v>
      </c>
      <c r="K10" s="177">
        <f>COUNTIFS(学校別参加者一覧!$J$15:$AJ$15,"宿泊",学校別参加者一覧!$J$21:$AJ$21,"○")</f>
        <v>0</v>
      </c>
      <c r="L10" s="114" t="s">
        <v>69</v>
      </c>
      <c r="M10" s="115">
        <f t="shared" si="0"/>
        <v>0</v>
      </c>
      <c r="N10" s="114" t="s">
        <v>56</v>
      </c>
      <c r="O10" s="379"/>
    </row>
    <row r="11" spans="1:15" ht="30.75" customHeight="1" x14ac:dyDescent="0.2">
      <c r="A11" s="347"/>
      <c r="B11" s="355" t="s">
        <v>109</v>
      </c>
      <c r="C11" s="355"/>
      <c r="D11" s="355"/>
      <c r="E11" s="356"/>
      <c r="F11" s="102" t="s">
        <v>102</v>
      </c>
      <c r="G11" s="380">
        <f>学校別参加者一覧!$D$19</f>
        <v>0</v>
      </c>
      <c r="H11" s="381"/>
      <c r="I11" s="44"/>
      <c r="J11" s="43" t="s">
        <v>68</v>
      </c>
      <c r="K11" s="175">
        <f>COUNTIFS(学校別参加者一覧!$J$15:$AJ$15,"宿泊",学校別参加者一覧!$J$19:$AJ$19,"○")</f>
        <v>0</v>
      </c>
      <c r="L11" s="46" t="s">
        <v>70</v>
      </c>
      <c r="M11" s="66">
        <f>I11*K11</f>
        <v>0</v>
      </c>
      <c r="N11" s="45" t="s">
        <v>56</v>
      </c>
      <c r="O11" s="377" t="s">
        <v>107</v>
      </c>
    </row>
    <row r="12" spans="1:15" ht="30.75" customHeight="1" x14ac:dyDescent="0.2">
      <c r="A12" s="347"/>
      <c r="B12" s="357"/>
      <c r="C12" s="357"/>
      <c r="D12" s="357"/>
      <c r="E12" s="358"/>
      <c r="F12" s="116" t="s">
        <v>103</v>
      </c>
      <c r="G12" s="382">
        <f>学校別参加者一覧!$D$20</f>
        <v>0</v>
      </c>
      <c r="H12" s="383"/>
      <c r="I12" s="110"/>
      <c r="J12" s="109" t="s">
        <v>68</v>
      </c>
      <c r="K12" s="181">
        <f>COUNTIFS(学校別参加者一覧!$J$15:$AJ$15,"宿泊",学校別参加者一覧!$J$20:$AJ$20,"○")</f>
        <v>0</v>
      </c>
      <c r="L12" s="60" t="s">
        <v>70</v>
      </c>
      <c r="M12" s="111">
        <f t="shared" si="0"/>
        <v>0</v>
      </c>
      <c r="N12" s="112" t="s">
        <v>56</v>
      </c>
      <c r="O12" s="378"/>
    </row>
    <row r="13" spans="1:15" ht="30.75" customHeight="1" x14ac:dyDescent="0.2">
      <c r="A13" s="347"/>
      <c r="B13" s="373"/>
      <c r="C13" s="373"/>
      <c r="D13" s="373"/>
      <c r="E13" s="374"/>
      <c r="F13" s="120" t="s">
        <v>104</v>
      </c>
      <c r="G13" s="384">
        <f>学校別参加者一覧!$D$21</f>
        <v>0</v>
      </c>
      <c r="H13" s="385"/>
      <c r="I13" s="58"/>
      <c r="J13" s="57" t="s">
        <v>68</v>
      </c>
      <c r="K13" s="177">
        <f>COUNTIFS(学校別参加者一覧!$J$15:$AJ$15,"宿泊",学校別参加者一覧!$J$21:$AJ$21,"○")</f>
        <v>0</v>
      </c>
      <c r="L13" s="114" t="s">
        <v>70</v>
      </c>
      <c r="M13" s="115">
        <f t="shared" si="0"/>
        <v>0</v>
      </c>
      <c r="N13" s="114" t="s">
        <v>56</v>
      </c>
      <c r="O13" s="378"/>
    </row>
    <row r="14" spans="1:15" ht="30.75" customHeight="1" x14ac:dyDescent="0.2">
      <c r="A14" s="347"/>
      <c r="B14" s="355" t="s">
        <v>83</v>
      </c>
      <c r="C14" s="355"/>
      <c r="D14" s="355"/>
      <c r="E14" s="356"/>
      <c r="F14" s="107" t="s">
        <v>102</v>
      </c>
      <c r="G14" s="380">
        <f>学校別参加者一覧!$D$19</f>
        <v>0</v>
      </c>
      <c r="H14" s="381"/>
      <c r="I14" s="73"/>
      <c r="J14" s="72" t="s">
        <v>68</v>
      </c>
      <c r="K14" s="184">
        <f>COUNTIFS(学校別参加者一覧!$J$15:$AJ$15,"宿泊",学校別参加者一覧!$J$19:$AJ$19,"○")+1</f>
        <v>1</v>
      </c>
      <c r="L14" s="117" t="s">
        <v>18</v>
      </c>
      <c r="M14" s="118">
        <f>I14*K14</f>
        <v>0</v>
      </c>
      <c r="N14" s="119" t="s">
        <v>56</v>
      </c>
      <c r="O14" s="378"/>
    </row>
    <row r="15" spans="1:15" ht="30.75" customHeight="1" x14ac:dyDescent="0.2">
      <c r="A15" s="347"/>
      <c r="B15" s="357"/>
      <c r="C15" s="357"/>
      <c r="D15" s="357"/>
      <c r="E15" s="358"/>
      <c r="F15" s="116" t="s">
        <v>103</v>
      </c>
      <c r="G15" s="382">
        <f>学校別参加者一覧!$D$20</f>
        <v>0</v>
      </c>
      <c r="H15" s="383"/>
      <c r="I15" s="110"/>
      <c r="J15" s="109" t="s">
        <v>68</v>
      </c>
      <c r="K15" s="181">
        <f>COUNTIFS(学校別参加者一覧!$J$15:$AJ$15,"宿泊",学校別参加者一覧!$J$20:$AJ$20,"○")+1</f>
        <v>1</v>
      </c>
      <c r="L15" s="60" t="s">
        <v>18</v>
      </c>
      <c r="M15" s="111">
        <f t="shared" si="0"/>
        <v>0</v>
      </c>
      <c r="N15" s="112" t="s">
        <v>56</v>
      </c>
      <c r="O15" s="378"/>
    </row>
    <row r="16" spans="1:15" ht="30.75" customHeight="1" x14ac:dyDescent="0.2">
      <c r="A16" s="347"/>
      <c r="B16" s="373"/>
      <c r="C16" s="373"/>
      <c r="D16" s="373"/>
      <c r="E16" s="374"/>
      <c r="F16" s="120" t="s">
        <v>104</v>
      </c>
      <c r="G16" s="384">
        <f>学校別参加者一覧!$D$21</f>
        <v>0</v>
      </c>
      <c r="H16" s="385"/>
      <c r="I16" s="58"/>
      <c r="J16" s="57" t="s">
        <v>68</v>
      </c>
      <c r="K16" s="177">
        <f>COUNTIFS(学校別参加者一覧!$J$15:$AJ$15,"宿泊",学校別参加者一覧!$J$21:$AJ$21,"○")+1</f>
        <v>1</v>
      </c>
      <c r="L16" s="114" t="s">
        <v>18</v>
      </c>
      <c r="M16" s="115">
        <f t="shared" si="0"/>
        <v>0</v>
      </c>
      <c r="N16" s="114" t="s">
        <v>56</v>
      </c>
      <c r="O16" s="378"/>
    </row>
    <row r="17" spans="1:15" ht="30.75" customHeight="1" thickBot="1" x14ac:dyDescent="0.25">
      <c r="A17" s="347"/>
      <c r="B17" s="330" t="s">
        <v>85</v>
      </c>
      <c r="C17" s="330"/>
      <c r="D17" s="330"/>
      <c r="E17" s="375" t="s">
        <v>123</v>
      </c>
      <c r="F17" s="376"/>
      <c r="G17" s="32"/>
      <c r="H17" s="33" t="s">
        <v>55</v>
      </c>
      <c r="I17" s="216">
        <v>16000</v>
      </c>
      <c r="J17" s="121" t="s">
        <v>56</v>
      </c>
      <c r="K17" s="122"/>
      <c r="L17" s="123"/>
      <c r="M17" s="124">
        <f>G17*I17</f>
        <v>0</v>
      </c>
      <c r="N17" s="123" t="s">
        <v>56</v>
      </c>
      <c r="O17" s="379"/>
    </row>
    <row r="18" spans="1:15" ht="30.75" customHeight="1" thickTop="1" thickBot="1" x14ac:dyDescent="0.25">
      <c r="G18" s="185"/>
      <c r="H18" s="336" t="s">
        <v>106</v>
      </c>
      <c r="I18" s="337"/>
      <c r="J18" s="337"/>
      <c r="K18" s="338"/>
      <c r="L18" s="39" t="s">
        <v>72</v>
      </c>
      <c r="M18" s="40">
        <f>M17</f>
        <v>0</v>
      </c>
      <c r="N18" s="41" t="s">
        <v>56</v>
      </c>
      <c r="O18" s="76" t="s">
        <v>73</v>
      </c>
    </row>
    <row r="19" spans="1:15" ht="11.25" customHeight="1" thickTop="1" thickBot="1" x14ac:dyDescent="0.25">
      <c r="E19" s="1"/>
      <c r="O19" s="1"/>
    </row>
    <row r="20" spans="1:15" ht="30.75" customHeight="1" thickTop="1" thickBot="1" x14ac:dyDescent="0.25">
      <c r="H20" s="336" t="s">
        <v>74</v>
      </c>
      <c r="I20" s="337"/>
      <c r="J20" s="338"/>
      <c r="K20" s="386" t="s">
        <v>72</v>
      </c>
      <c r="L20" s="387"/>
      <c r="M20" s="40">
        <f>M18</f>
        <v>0</v>
      </c>
      <c r="N20" s="41" t="s">
        <v>56</v>
      </c>
      <c r="O20" s="38" t="s">
        <v>75</v>
      </c>
    </row>
    <row r="21" spans="1:15" ht="13.5" customHeight="1" thickTop="1" thickBot="1" x14ac:dyDescent="0.25">
      <c r="C21" s="38"/>
      <c r="D21" s="38"/>
      <c r="N21" s="1"/>
      <c r="O21" s="1"/>
    </row>
    <row r="22" spans="1:15" s="82" customFormat="1" ht="21.75" customHeight="1" thickBot="1" x14ac:dyDescent="0.25">
      <c r="A22" s="370" t="s">
        <v>76</v>
      </c>
      <c r="B22" s="370"/>
      <c r="C22" s="80" t="s">
        <v>77</v>
      </c>
      <c r="D22" s="81"/>
      <c r="E22" s="354" t="s">
        <v>81</v>
      </c>
      <c r="F22" s="354"/>
      <c r="G22" s="354"/>
      <c r="H22" s="354"/>
      <c r="I22" s="354"/>
      <c r="J22" s="354"/>
      <c r="K22" s="354"/>
      <c r="L22" s="354"/>
      <c r="M22" s="354"/>
      <c r="N22" s="354"/>
      <c r="O22" s="354"/>
    </row>
    <row r="23" spans="1:15" s="82" customFormat="1" ht="21.75" customHeight="1" x14ac:dyDescent="0.2">
      <c r="C23" s="80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</row>
    <row r="24" spans="1:15" ht="15.75" customHeight="1" x14ac:dyDescent="0.2">
      <c r="E24" s="1"/>
      <c r="F24" s="1"/>
      <c r="G24" s="1"/>
      <c r="H24" s="1"/>
      <c r="I24" s="1"/>
      <c r="J24" s="1"/>
      <c r="K24" s="1"/>
      <c r="L24" s="1"/>
      <c r="M24" s="1"/>
    </row>
    <row r="25" spans="1:15" ht="15.75" customHeight="1" x14ac:dyDescent="0.2">
      <c r="E25" s="1"/>
      <c r="F25" s="1"/>
      <c r="G25" s="1"/>
      <c r="H25" s="1"/>
      <c r="I25" s="1"/>
      <c r="J25" s="1"/>
      <c r="K25" s="1"/>
      <c r="L25" s="1"/>
      <c r="M25" s="1"/>
    </row>
    <row r="26" spans="1:15" ht="15.75" customHeight="1" x14ac:dyDescent="0.2">
      <c r="E26" s="1"/>
      <c r="F26" s="1"/>
      <c r="G26" s="1"/>
      <c r="H26" s="1"/>
      <c r="I26" s="1"/>
      <c r="J26" s="1"/>
      <c r="K26" s="1"/>
      <c r="L26" s="1"/>
      <c r="M26" s="1"/>
    </row>
    <row r="27" spans="1:15" ht="15.75" customHeight="1" x14ac:dyDescent="0.2">
      <c r="E27" s="1"/>
      <c r="F27" s="1"/>
      <c r="G27" s="1"/>
      <c r="H27" s="1"/>
      <c r="I27" s="1"/>
      <c r="J27" s="1"/>
      <c r="K27" s="1"/>
      <c r="L27" s="1"/>
      <c r="M27" s="1"/>
    </row>
    <row r="28" spans="1:15" ht="15.75" customHeight="1" x14ac:dyDescent="0.2">
      <c r="E28" s="1"/>
      <c r="F28" s="1"/>
      <c r="G28" s="1"/>
      <c r="H28" s="1"/>
      <c r="I28" s="1"/>
      <c r="J28" s="1"/>
      <c r="K28" s="1"/>
      <c r="L28" s="1"/>
      <c r="M28" s="1"/>
    </row>
    <row r="29" spans="1:15" ht="15.75" customHeight="1" x14ac:dyDescent="0.2">
      <c r="E29" s="1"/>
      <c r="F29" s="1"/>
      <c r="G29" s="1"/>
      <c r="H29" s="1"/>
      <c r="I29" s="1"/>
      <c r="J29" s="1"/>
      <c r="K29" s="1"/>
      <c r="L29" s="1"/>
      <c r="M29" s="1"/>
    </row>
    <row r="30" spans="1:15" ht="15.75" customHeight="1" x14ac:dyDescent="0.2">
      <c r="E30" s="1"/>
      <c r="F30" s="1"/>
      <c r="G30" s="1"/>
      <c r="H30" s="1"/>
      <c r="I30" s="1"/>
      <c r="J30" s="1"/>
      <c r="K30" s="1"/>
      <c r="L30" s="1"/>
      <c r="M30" s="1"/>
    </row>
    <row r="31" spans="1:15" ht="15.75" customHeight="1" x14ac:dyDescent="0.2">
      <c r="E31" s="1"/>
      <c r="F31" s="1"/>
      <c r="G31" s="1"/>
      <c r="H31" s="1"/>
      <c r="I31" s="1"/>
      <c r="J31" s="1"/>
      <c r="K31" s="1"/>
      <c r="L31" s="1"/>
      <c r="M31" s="1"/>
    </row>
    <row r="32" spans="1:15" ht="15.75" customHeight="1" x14ac:dyDescent="0.2">
      <c r="E32" s="1"/>
      <c r="F32" s="1"/>
      <c r="G32" s="1"/>
      <c r="H32" s="1"/>
      <c r="I32" s="1"/>
      <c r="J32" s="1"/>
      <c r="K32" s="1"/>
      <c r="L32" s="1"/>
      <c r="M32" s="1"/>
    </row>
    <row r="33" spans="1:27" ht="15.75" customHeight="1" x14ac:dyDescent="0.2">
      <c r="E33" s="1"/>
      <c r="F33" s="1"/>
      <c r="G33" s="1"/>
      <c r="H33" s="1"/>
      <c r="I33" s="1"/>
      <c r="J33" s="1"/>
      <c r="K33" s="1"/>
      <c r="L33" s="1"/>
      <c r="M33" s="1"/>
    </row>
    <row r="34" spans="1:27" ht="15.75" customHeight="1" x14ac:dyDescent="0.2">
      <c r="E34" s="1"/>
      <c r="F34" s="1"/>
      <c r="G34" s="1"/>
      <c r="H34" s="1"/>
      <c r="I34" s="1"/>
      <c r="J34" s="1"/>
      <c r="K34" s="1"/>
      <c r="L34" s="1"/>
      <c r="M34" s="1"/>
    </row>
    <row r="35" spans="1:27" ht="15.75" customHeight="1" x14ac:dyDescent="0.2">
      <c r="E35" s="1"/>
      <c r="F35" s="1"/>
      <c r="G35" s="1"/>
      <c r="H35" s="1"/>
      <c r="I35" s="1"/>
      <c r="J35" s="1"/>
      <c r="K35" s="1"/>
      <c r="L35" s="1"/>
      <c r="M35" s="1"/>
    </row>
    <row r="36" spans="1:27" ht="15.75" customHeight="1" x14ac:dyDescent="0.2">
      <c r="E36" s="1"/>
      <c r="F36" s="1"/>
      <c r="G36" s="1"/>
      <c r="H36" s="1"/>
      <c r="I36" s="1"/>
      <c r="J36" s="1"/>
      <c r="K36" s="1"/>
      <c r="L36" s="1"/>
      <c r="M36" s="1"/>
    </row>
    <row r="37" spans="1:27" s="38" customFormat="1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s="38" customFormat="1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s="38" customFormat="1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s="38" customFormat="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s="38" customFormat="1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s="38" customFormat="1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s="38" customFormat="1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s="38" customFormat="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s="38" customFormat="1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s="38" customFormat="1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s="38" customFormat="1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s="38" customFormat="1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s="38" customFormat="1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s="38" customFormat="1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s="38" customFormat="1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s="38" customFormat="1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s="38" customFormat="1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s="38" customFormat="1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s="38" customFormat="1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s="38" customFormat="1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s="38" customFormat="1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s="38" customFormat="1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s="38" customFormat="1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s="38" customFormat="1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s="38" customFormat="1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s="38" customFormat="1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s="38" customFormat="1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s="38" customFormat="1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s="38" customFormat="1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s="38" customFormat="1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s="38" customFormat="1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s="38" customFormat="1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s="38" customFormat="1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s="38" customFormat="1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s="38" customFormat="1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s="38" customFormat="1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s="38" customFormat="1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s="38" customFormat="1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s="38" customFormat="1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s="38" customFormat="1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s="38" customFormat="1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s="38" customFormat="1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s="38" customFormat="1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s="38" customFormat="1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s="38" customFormat="1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s="38" customFormat="1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s="38" customFormat="1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s="38" customFormat="1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s="38" customFormat="1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s="38" customFormat="1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s="38" customFormat="1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s="38" customFormat="1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s="38" customFormat="1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s="38" customFormat="1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s="38" customFormat="1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s="38" customFormat="1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s="38" customFormat="1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s="38" customFormat="1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s="38" customFormat="1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s="38" customFormat="1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s="38" customFormat="1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s="38" customFormat="1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s="38" customFormat="1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s="38" customFormat="1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s="38" customFormat="1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s="38" customFormat="1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s="38" customFormat="1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s="38" customFormat="1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s="38" customFormat="1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s="38" customFormat="1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s="38" customFormat="1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s="38" customFormat="1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s="38" customFormat="1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s="38" customFormat="1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s="38" customFormat="1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s="38" customFormat="1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s="38" customFormat="1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s="38" customFormat="1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s="38" customFormat="1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s="38" customFormat="1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s="38" customFormat="1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s="38" customFormat="1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s="38" customFormat="1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s="38" customFormat="1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s="38" customFormat="1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s="38" customFormat="1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s="38" customFormat="1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s="38" customFormat="1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s="38" customFormat="1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s="38" customFormat="1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s="38" customFormat="1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s="38" customFormat="1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s="38" customFormat="1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s="38" customFormat="1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s="38" customFormat="1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s="38" customFormat="1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s="38" customFormat="1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s="38" customFormat="1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s="38" customFormat="1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s="38" customFormat="1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s="38" customFormat="1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s="38" customFormat="1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s="38" customFormat="1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s="38" customFormat="1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s="38" customFormat="1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s="38" customFormat="1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s="38" customFormat="1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s="38" customFormat="1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s="38" customFormat="1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s="38" customFormat="1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s="38" customFormat="1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s="38" customFormat="1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s="38" customFormat="1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s="38" customFormat="1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s="38" customFormat="1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s="38" customFormat="1" ht="16.5" customHeight="1" x14ac:dyDescent="0.2">
      <c r="A152" s="1"/>
      <c r="B152" s="1"/>
      <c r="C152" s="1"/>
      <c r="D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4" spans="1:27" s="38" customFormat="1" ht="16.5" x14ac:dyDescent="0.25">
      <c r="A154" s="77"/>
      <c r="B154" s="1"/>
      <c r="C154" s="1"/>
      <c r="D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s="38" customFormat="1" ht="16.5" x14ac:dyDescent="0.25">
      <c r="A155" s="77"/>
      <c r="B155" s="1"/>
      <c r="C155" s="1"/>
      <c r="D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s="38" customFormat="1" x14ac:dyDescent="0.2">
      <c r="A156" s="1" t="s">
        <v>78</v>
      </c>
      <c r="B156" s="1"/>
      <c r="C156" s="1"/>
      <c r="D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</sheetData>
  <mergeCells count="35">
    <mergeCell ref="D23:O23"/>
    <mergeCell ref="G8:H8"/>
    <mergeCell ref="G9:H9"/>
    <mergeCell ref="G10:H10"/>
    <mergeCell ref="G11:H11"/>
    <mergeCell ref="G12:H12"/>
    <mergeCell ref="G13:H13"/>
    <mergeCell ref="G14:H14"/>
    <mergeCell ref="H20:J20"/>
    <mergeCell ref="K20:L20"/>
    <mergeCell ref="G15:H15"/>
    <mergeCell ref="G16:H16"/>
    <mergeCell ref="O8:O10"/>
    <mergeCell ref="A22:B22"/>
    <mergeCell ref="E22:O22"/>
    <mergeCell ref="B11:E13"/>
    <mergeCell ref="B14:E16"/>
    <mergeCell ref="B17:D17"/>
    <mergeCell ref="E17:F17"/>
    <mergeCell ref="H18:K18"/>
    <mergeCell ref="O11:O17"/>
    <mergeCell ref="A1:D2"/>
    <mergeCell ref="E1:E2"/>
    <mergeCell ref="F1:F2"/>
    <mergeCell ref="G1:G2"/>
    <mergeCell ref="H1:O2"/>
    <mergeCell ref="A3:O3"/>
    <mergeCell ref="A7:A17"/>
    <mergeCell ref="B7:E7"/>
    <mergeCell ref="F7:L7"/>
    <mergeCell ref="M7:N7"/>
    <mergeCell ref="B8:E10"/>
    <mergeCell ref="A4:C4"/>
    <mergeCell ref="G4:L4"/>
    <mergeCell ref="N4:O4"/>
  </mergeCells>
  <phoneticPr fontId="2"/>
  <conditionalFormatting sqref="A4:O4">
    <cfRule type="cellIs" dxfId="11" priority="1" stopIfTrue="1" operator="equal">
      <formula>0</formula>
    </cfRule>
  </conditionalFormatting>
  <conditionalFormatting sqref="D22">
    <cfRule type="cellIs" dxfId="10" priority="14" stopIfTrue="1" operator="equal">
      <formula>0</formula>
    </cfRule>
  </conditionalFormatting>
  <conditionalFormatting sqref="G8:G17">
    <cfRule type="cellIs" dxfId="9" priority="2" stopIfTrue="1" operator="lessThan">
      <formula>1</formula>
    </cfRule>
  </conditionalFormatting>
  <conditionalFormatting sqref="K8:K16">
    <cfRule type="cellIs" dxfId="8" priority="11" stopIfTrue="1" operator="lessThan">
      <formula>1</formula>
    </cfRule>
  </conditionalFormatting>
  <printOptions horizontalCentered="1"/>
  <pageMargins left="0.59055118110236227" right="0.59055118110236227" top="0.39370078740157483" bottom="0.39370078740157483" header="0.35433070866141736" footer="0.51181102362204722"/>
  <pageSetup paperSize="9" scale="6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Q33"/>
  <sheetViews>
    <sheetView showGridLines="0" topLeftCell="A10" zoomScale="114" zoomScaleNormal="75" zoomScaleSheetLayoutView="100" workbookViewId="0">
      <selection activeCell="O16" sqref="O16"/>
    </sheetView>
  </sheetViews>
  <sheetFormatPr defaultRowHeight="13" x14ac:dyDescent="0.2"/>
  <cols>
    <col min="3" max="4" width="4.453125" customWidth="1"/>
    <col min="6" max="7" width="3" customWidth="1"/>
    <col min="8" max="8" width="3.7265625" customWidth="1"/>
    <col min="9" max="10" width="4.453125" customWidth="1"/>
    <col min="11" max="12" width="3" customWidth="1"/>
    <col min="13" max="13" width="3.7265625" customWidth="1"/>
    <col min="15" max="16" width="3" customWidth="1"/>
    <col min="17" max="17" width="3.7265625" customWidth="1"/>
  </cols>
  <sheetData>
    <row r="1" spans="1:17" ht="18" thickBot="1" x14ac:dyDescent="0.25">
      <c r="A1" s="388" t="s">
        <v>31</v>
      </c>
      <c r="B1" s="389"/>
      <c r="C1" s="21"/>
      <c r="D1" s="21"/>
    </row>
    <row r="3" spans="1:17" ht="30" customHeight="1" x14ac:dyDescent="0.2">
      <c r="A3" s="103" t="s">
        <v>29</v>
      </c>
      <c r="B3" s="104">
        <f>学校別参加者一覧!C4</f>
        <v>63</v>
      </c>
      <c r="C3" s="105" t="s">
        <v>30</v>
      </c>
      <c r="D3" s="410" t="s">
        <v>97</v>
      </c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</row>
    <row r="5" spans="1:17" x14ac:dyDescent="0.2">
      <c r="A5" s="390" t="s">
        <v>32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2"/>
    </row>
    <row r="7" spans="1:17" s="22" customFormat="1" ht="45" customHeight="1" x14ac:dyDescent="0.2">
      <c r="A7" s="400">
        <f>学校別参加者一覧!A6</f>
        <v>0</v>
      </c>
      <c r="B7" s="393"/>
      <c r="C7" s="24" t="s">
        <v>34</v>
      </c>
      <c r="D7" s="393">
        <f>学校別参加者一覧!H6</f>
        <v>0</v>
      </c>
      <c r="E7" s="393"/>
      <c r="F7" s="393"/>
      <c r="G7" s="24" t="s">
        <v>22</v>
      </c>
      <c r="H7" s="24"/>
      <c r="I7" s="405" t="s">
        <v>38</v>
      </c>
      <c r="J7" s="405"/>
      <c r="K7" s="405"/>
      <c r="L7" s="405"/>
      <c r="M7" s="405"/>
      <c r="N7" s="337">
        <f>学校別参加者一覧!W8</f>
        <v>0</v>
      </c>
      <c r="O7" s="337"/>
      <c r="P7" s="337"/>
      <c r="Q7" s="401"/>
    </row>
    <row r="8" spans="1:17" s="22" customFormat="1" ht="45" customHeight="1" x14ac:dyDescent="0.2">
      <c r="A8" s="25"/>
      <c r="B8" s="26" t="s">
        <v>35</v>
      </c>
      <c r="C8" s="26"/>
      <c r="D8" s="26"/>
      <c r="E8" s="26" t="s">
        <v>36</v>
      </c>
      <c r="F8" s="26"/>
      <c r="G8" s="26"/>
      <c r="H8" s="26"/>
      <c r="I8" s="26" t="s">
        <v>37</v>
      </c>
      <c r="J8" s="26"/>
      <c r="K8" s="26"/>
      <c r="L8" s="26"/>
      <c r="M8" s="26"/>
      <c r="N8" s="26" t="s">
        <v>39</v>
      </c>
      <c r="O8" s="26"/>
      <c r="P8" s="26"/>
      <c r="Q8" s="27"/>
    </row>
    <row r="9" spans="1:17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33" customHeight="1" x14ac:dyDescent="0.2">
      <c r="A10" s="402" t="s">
        <v>112</v>
      </c>
      <c r="B10" s="403"/>
      <c r="C10" s="403"/>
      <c r="D10" s="403"/>
      <c r="E10" s="404" t="s">
        <v>127</v>
      </c>
      <c r="F10" s="404"/>
      <c r="G10" s="404"/>
      <c r="H10" s="404"/>
      <c r="I10" s="404"/>
      <c r="J10" s="404"/>
      <c r="K10" s="404"/>
      <c r="L10" s="404"/>
      <c r="M10" s="404"/>
      <c r="N10" s="404"/>
      <c r="O10" s="404"/>
      <c r="P10" s="404"/>
      <c r="Q10" s="404"/>
    </row>
    <row r="11" spans="1:17" ht="33" customHeight="1" x14ac:dyDescent="0.2">
      <c r="A11" s="403"/>
      <c r="B11" s="403"/>
      <c r="C11" s="403"/>
      <c r="D11" s="403"/>
      <c r="E11" s="407" t="s">
        <v>40</v>
      </c>
      <c r="F11" s="407"/>
      <c r="G11" s="407"/>
      <c r="H11" s="407"/>
      <c r="I11" s="407" t="s">
        <v>41</v>
      </c>
      <c r="J11" s="407"/>
      <c r="K11" s="407"/>
      <c r="L11" s="407"/>
      <c r="M11" s="407"/>
      <c r="N11" s="406" t="s">
        <v>42</v>
      </c>
      <c r="O11" s="406"/>
      <c r="P11" s="406"/>
      <c r="Q11" s="406"/>
    </row>
    <row r="12" spans="1:17" ht="32.25" customHeight="1" x14ac:dyDescent="0.2">
      <c r="A12" s="408" t="s">
        <v>46</v>
      </c>
      <c r="B12" s="408"/>
      <c r="C12" s="408"/>
      <c r="D12" s="408"/>
      <c r="E12" s="217" t="s">
        <v>43</v>
      </c>
      <c r="F12" s="394"/>
      <c r="G12" s="395"/>
      <c r="H12" s="396"/>
      <c r="I12" s="413" t="s">
        <v>43</v>
      </c>
      <c r="J12" s="414"/>
      <c r="K12" s="394"/>
      <c r="L12" s="395"/>
      <c r="M12" s="396"/>
      <c r="N12" s="28" t="s">
        <v>43</v>
      </c>
      <c r="O12" s="397"/>
      <c r="P12" s="398"/>
      <c r="Q12" s="399"/>
    </row>
    <row r="13" spans="1:17" ht="32.25" customHeight="1" x14ac:dyDescent="0.2">
      <c r="A13" s="408"/>
      <c r="B13" s="408"/>
      <c r="C13" s="408"/>
      <c r="D13" s="408"/>
      <c r="E13" s="217" t="s">
        <v>44</v>
      </c>
      <c r="F13" s="394"/>
      <c r="G13" s="395"/>
      <c r="H13" s="396"/>
      <c r="I13" s="413" t="s">
        <v>44</v>
      </c>
      <c r="J13" s="414"/>
      <c r="K13" s="394"/>
      <c r="L13" s="395"/>
      <c r="M13" s="396"/>
      <c r="N13" s="28" t="s">
        <v>44</v>
      </c>
      <c r="O13" s="397"/>
      <c r="P13" s="398"/>
      <c r="Q13" s="399"/>
    </row>
    <row r="14" spans="1:17" ht="32.25" customHeight="1" x14ac:dyDescent="0.2">
      <c r="A14" s="408"/>
      <c r="B14" s="408"/>
      <c r="C14" s="408"/>
      <c r="D14" s="408"/>
      <c r="E14" s="217" t="s">
        <v>45</v>
      </c>
      <c r="F14" s="394">
        <f>SUM(F12:H13)</f>
        <v>0</v>
      </c>
      <c r="G14" s="395"/>
      <c r="H14" s="396"/>
      <c r="I14" s="413" t="s">
        <v>45</v>
      </c>
      <c r="J14" s="414"/>
      <c r="K14" s="394">
        <f>SUM(K12:M13)</f>
        <v>0</v>
      </c>
      <c r="L14" s="395"/>
      <c r="M14" s="396"/>
      <c r="N14" s="28" t="s">
        <v>45</v>
      </c>
      <c r="O14" s="397">
        <f>SUM(O12:Q13)</f>
        <v>0</v>
      </c>
      <c r="P14" s="398"/>
      <c r="Q14" s="399"/>
    </row>
    <row r="16" spans="1:17" ht="21" customHeight="1" x14ac:dyDescent="0.2"/>
    <row r="17" spans="1:17" ht="9" customHeight="1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9" spans="1:17" ht="13.5" thickBot="1" x14ac:dyDescent="0.25"/>
    <row r="20" spans="1:17" ht="18" thickBot="1" x14ac:dyDescent="0.25">
      <c r="A20" s="388" t="s">
        <v>33</v>
      </c>
      <c r="B20" s="389"/>
    </row>
    <row r="22" spans="1:17" ht="30" customHeight="1" x14ac:dyDescent="0.2">
      <c r="A22" s="103" t="s">
        <v>29</v>
      </c>
      <c r="B22" s="104">
        <f>学校別参加者一覧!C4</f>
        <v>63</v>
      </c>
      <c r="C22" s="105" t="s">
        <v>30</v>
      </c>
      <c r="D22" s="412" t="s">
        <v>97</v>
      </c>
      <c r="E22" s="412"/>
      <c r="F22" s="412"/>
      <c r="G22" s="412"/>
      <c r="H22" s="412"/>
      <c r="I22" s="412"/>
      <c r="J22" s="412"/>
      <c r="K22" s="412"/>
      <c r="L22" s="412"/>
      <c r="M22" s="412"/>
      <c r="N22" s="412"/>
      <c r="O22" s="412"/>
      <c r="P22" s="412"/>
      <c r="Q22" s="412"/>
    </row>
    <row r="24" spans="1:17" x14ac:dyDescent="0.2">
      <c r="A24" s="390" t="s">
        <v>32</v>
      </c>
      <c r="B24" s="391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1"/>
      <c r="O24" s="391"/>
      <c r="P24" s="391"/>
      <c r="Q24" s="392"/>
    </row>
    <row r="26" spans="1:17" s="22" customFormat="1" ht="45" customHeight="1" x14ac:dyDescent="0.2">
      <c r="A26" s="336">
        <f>A7</f>
        <v>0</v>
      </c>
      <c r="B26" s="337"/>
      <c r="C26" s="24" t="s">
        <v>34</v>
      </c>
      <c r="D26" s="393">
        <f>D7</f>
        <v>0</v>
      </c>
      <c r="E26" s="393"/>
      <c r="F26" s="393"/>
      <c r="G26" s="24" t="s">
        <v>22</v>
      </c>
      <c r="H26" s="24"/>
      <c r="I26" s="405" t="s">
        <v>38</v>
      </c>
      <c r="J26" s="405"/>
      <c r="K26" s="405"/>
      <c r="L26" s="405"/>
      <c r="M26" s="405"/>
      <c r="N26" s="393">
        <f>N7</f>
        <v>0</v>
      </c>
      <c r="O26" s="393"/>
      <c r="P26" s="393"/>
      <c r="Q26" s="411"/>
    </row>
    <row r="27" spans="1:17" s="22" customFormat="1" ht="45" customHeight="1" x14ac:dyDescent="0.2">
      <c r="A27" s="25"/>
      <c r="B27" s="26" t="s">
        <v>35</v>
      </c>
      <c r="C27" s="26"/>
      <c r="D27" s="26"/>
      <c r="E27" s="26" t="s">
        <v>36</v>
      </c>
      <c r="F27" s="26"/>
      <c r="G27" s="26"/>
      <c r="H27" s="26"/>
      <c r="I27" s="26" t="s">
        <v>37</v>
      </c>
      <c r="J27" s="26"/>
      <c r="K27" s="26"/>
      <c r="L27" s="26"/>
      <c r="M27" s="26"/>
      <c r="N27" s="26" t="s">
        <v>39</v>
      </c>
      <c r="O27" s="26"/>
      <c r="P27" s="26"/>
      <c r="Q27" s="27"/>
    </row>
    <row r="28" spans="1:1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33" customHeight="1" x14ac:dyDescent="0.2">
      <c r="A29" s="409" t="s">
        <v>111</v>
      </c>
      <c r="B29" s="409"/>
      <c r="C29" s="409"/>
      <c r="D29" s="409"/>
      <c r="E29" s="404" t="s">
        <v>127</v>
      </c>
      <c r="F29" s="404"/>
      <c r="G29" s="404"/>
      <c r="H29" s="404"/>
      <c r="I29" s="404"/>
      <c r="J29" s="404"/>
      <c r="K29" s="404"/>
      <c r="L29" s="404"/>
      <c r="M29" s="404"/>
      <c r="N29" s="404"/>
      <c r="O29" s="404"/>
      <c r="P29" s="404"/>
      <c r="Q29" s="404"/>
    </row>
    <row r="30" spans="1:17" ht="33" customHeight="1" x14ac:dyDescent="0.2">
      <c r="A30" s="409"/>
      <c r="B30" s="409"/>
      <c r="C30" s="409"/>
      <c r="D30" s="409"/>
      <c r="E30" s="407" t="s">
        <v>40</v>
      </c>
      <c r="F30" s="407"/>
      <c r="G30" s="407"/>
      <c r="H30" s="407"/>
      <c r="I30" s="407" t="s">
        <v>41</v>
      </c>
      <c r="J30" s="407"/>
      <c r="K30" s="407"/>
      <c r="L30" s="407"/>
      <c r="M30" s="407"/>
      <c r="N30" s="406" t="s">
        <v>42</v>
      </c>
      <c r="O30" s="406"/>
      <c r="P30" s="406"/>
      <c r="Q30" s="406"/>
    </row>
    <row r="31" spans="1:17" ht="32.25" customHeight="1" x14ac:dyDescent="0.2">
      <c r="A31" s="408" t="s">
        <v>46</v>
      </c>
      <c r="B31" s="408"/>
      <c r="C31" s="408"/>
      <c r="D31" s="408"/>
      <c r="E31" s="217" t="s">
        <v>43</v>
      </c>
      <c r="F31" s="394">
        <f>F12</f>
        <v>0</v>
      </c>
      <c r="G31" s="395"/>
      <c r="H31" s="396"/>
      <c r="I31" s="413" t="s">
        <v>43</v>
      </c>
      <c r="J31" s="414"/>
      <c r="K31" s="394">
        <f>K12</f>
        <v>0</v>
      </c>
      <c r="L31" s="395"/>
      <c r="M31" s="396"/>
      <c r="N31" s="28" t="s">
        <v>43</v>
      </c>
      <c r="O31" s="397">
        <f>O12</f>
        <v>0</v>
      </c>
      <c r="P31" s="398"/>
      <c r="Q31" s="399"/>
    </row>
    <row r="32" spans="1:17" ht="32.25" customHeight="1" x14ac:dyDescent="0.2">
      <c r="A32" s="408"/>
      <c r="B32" s="408"/>
      <c r="C32" s="408"/>
      <c r="D32" s="408"/>
      <c r="E32" s="217" t="s">
        <v>44</v>
      </c>
      <c r="F32" s="394">
        <f>F13</f>
        <v>0</v>
      </c>
      <c r="G32" s="395"/>
      <c r="H32" s="396"/>
      <c r="I32" s="413" t="s">
        <v>44</v>
      </c>
      <c r="J32" s="414"/>
      <c r="K32" s="394">
        <f>K13</f>
        <v>0</v>
      </c>
      <c r="L32" s="395"/>
      <c r="M32" s="396"/>
      <c r="N32" s="28" t="s">
        <v>44</v>
      </c>
      <c r="O32" s="397">
        <f>O13</f>
        <v>0</v>
      </c>
      <c r="P32" s="398"/>
      <c r="Q32" s="399"/>
    </row>
    <row r="33" spans="1:17" ht="32.25" customHeight="1" thickBot="1" x14ac:dyDescent="0.25">
      <c r="A33" s="408"/>
      <c r="B33" s="408"/>
      <c r="C33" s="408"/>
      <c r="D33" s="408"/>
      <c r="E33" s="217" t="s">
        <v>45</v>
      </c>
      <c r="F33" s="394">
        <f>SUM(F31:H32)</f>
        <v>0</v>
      </c>
      <c r="G33" s="395"/>
      <c r="H33" s="396"/>
      <c r="I33" s="413" t="s">
        <v>45</v>
      </c>
      <c r="J33" s="414"/>
      <c r="K33" s="394">
        <f>SUM(K31:M32)</f>
        <v>0</v>
      </c>
      <c r="L33" s="395"/>
      <c r="M33" s="396"/>
      <c r="N33" s="28" t="s">
        <v>45</v>
      </c>
      <c r="O33" s="397">
        <f>SUM(O31:Q32)</f>
        <v>0</v>
      </c>
      <c r="P33" s="398"/>
      <c r="Q33" s="399"/>
    </row>
  </sheetData>
  <customSheetViews>
    <customSheetView guid="{AEFB161B-77F9-4FDF-B595-029EE05E28EC}" scale="75" topLeftCell="A13">
      <selection activeCell="V33" sqref="V3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verticalDpi="300" r:id="rId1"/>
    </customSheetView>
    <customSheetView guid="{C2C9FA5D-0B7A-4696-AFF1-BBCAA1E2CEDF}" showPageBreaks="1" showRuler="0" topLeftCell="A9">
      <selection activeCell="U22" sqref="U22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verticalDpi="300" r:id="rId2"/>
      <headerFooter alignWithMargins="0"/>
    </customSheetView>
  </customSheetViews>
  <mergeCells count="50">
    <mergeCell ref="D3:Q3"/>
    <mergeCell ref="I26:M26"/>
    <mergeCell ref="N26:Q26"/>
    <mergeCell ref="I31:J31"/>
    <mergeCell ref="K31:M31"/>
    <mergeCell ref="O31:Q31"/>
    <mergeCell ref="N30:Q30"/>
    <mergeCell ref="K13:M13"/>
    <mergeCell ref="O12:Q12"/>
    <mergeCell ref="F12:H12"/>
    <mergeCell ref="K12:M12"/>
    <mergeCell ref="D22:Q22"/>
    <mergeCell ref="A31:D33"/>
    <mergeCell ref="F31:H31"/>
    <mergeCell ref="F33:H33"/>
    <mergeCell ref="F13:H13"/>
    <mergeCell ref="I33:J33"/>
    <mergeCell ref="K33:M33"/>
    <mergeCell ref="O33:Q33"/>
    <mergeCell ref="I32:J32"/>
    <mergeCell ref="K32:M32"/>
    <mergeCell ref="O32:Q32"/>
    <mergeCell ref="A20:B20"/>
    <mergeCell ref="F32:H32"/>
    <mergeCell ref="A29:D30"/>
    <mergeCell ref="E29:Q29"/>
    <mergeCell ref="E30:H30"/>
    <mergeCell ref="I30:M30"/>
    <mergeCell ref="O13:Q13"/>
    <mergeCell ref="A12:D14"/>
    <mergeCell ref="I12:J12"/>
    <mergeCell ref="I13:J13"/>
    <mergeCell ref="I14:J14"/>
    <mergeCell ref="K14:M14"/>
    <mergeCell ref="A1:B1"/>
    <mergeCell ref="A24:Q24"/>
    <mergeCell ref="A26:B26"/>
    <mergeCell ref="D26:F26"/>
    <mergeCell ref="F14:H14"/>
    <mergeCell ref="O14:Q14"/>
    <mergeCell ref="A7:B7"/>
    <mergeCell ref="D7:F7"/>
    <mergeCell ref="N7:Q7"/>
    <mergeCell ref="A10:D11"/>
    <mergeCell ref="E10:Q10"/>
    <mergeCell ref="A5:Q5"/>
    <mergeCell ref="I7:M7"/>
    <mergeCell ref="N11:Q11"/>
    <mergeCell ref="I11:M11"/>
    <mergeCell ref="E11:H11"/>
  </mergeCells>
  <phoneticPr fontId="2"/>
  <conditionalFormatting sqref="A7:Q7">
    <cfRule type="cellIs" dxfId="7" priority="1" stopIfTrue="1" operator="equal">
      <formula>0</formula>
    </cfRule>
  </conditionalFormatting>
  <conditionalFormatting sqref="A26:Q26 A28:Q28 E29:Q33">
    <cfRule type="cellIs" dxfId="6" priority="2" stopIfTrue="1" operator="equal">
      <formula>0</formula>
    </cfRule>
  </conditionalFormatting>
  <conditionalFormatting sqref="F12:H13">
    <cfRule type="cellIs" dxfId="5" priority="18" stopIfTrue="1" operator="lessThan">
      <formula>1</formula>
    </cfRule>
  </conditionalFormatting>
  <conditionalFormatting sqref="F14:H14">
    <cfRule type="cellIs" dxfId="4" priority="22" stopIfTrue="1" operator="equal">
      <formula>0</formula>
    </cfRule>
  </conditionalFormatting>
  <conditionalFormatting sqref="K12:M13">
    <cfRule type="cellIs" dxfId="3" priority="17" stopIfTrue="1" operator="lessThan">
      <formula>1</formula>
    </cfRule>
  </conditionalFormatting>
  <conditionalFormatting sqref="K14:M14">
    <cfRule type="cellIs" dxfId="2" priority="21" stopIfTrue="1" operator="equal">
      <formula>0</formula>
    </cfRule>
  </conditionalFormatting>
  <conditionalFormatting sqref="O12:Q13">
    <cfRule type="cellIs" dxfId="1" priority="16" stopIfTrue="1" operator="lessThan">
      <formula>1</formula>
    </cfRule>
  </conditionalFormatting>
  <conditionalFormatting sqref="O14:Q14">
    <cfRule type="cellIs" dxfId="0" priority="20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学校別参加者一覧</vt:lpstr>
      <vt:lpstr>料金明細表（学校用）</vt:lpstr>
      <vt:lpstr>料金明細表（コーチ用）</vt:lpstr>
      <vt:lpstr>ユニフォーム注文</vt:lpstr>
      <vt:lpstr>学校別参加者一覧!Print_Area</vt:lpstr>
      <vt:lpstr>'料金明細表（コーチ用）'!Print_Area</vt:lpstr>
      <vt:lpstr>'料金明細表（学校用）'!Print_Area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スキー専門部</dc:creator>
  <cp:lastModifiedBy>覚 中沢</cp:lastModifiedBy>
  <cp:revision>0</cp:revision>
  <cp:lastPrinted>2022-12-21T04:47:05Z</cp:lastPrinted>
  <dcterms:created xsi:type="dcterms:W3CDTF">1601-01-01T00:00:00Z</dcterms:created>
  <dcterms:modified xsi:type="dcterms:W3CDTF">2025-12-24T01:21:48Z</dcterms:modified>
</cp:coreProperties>
</file>